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Брусок, рейка" sheetId="1" r:id="rId1"/>
    <sheet name="Доска сухая строганная" sheetId="2" r:id="rId2"/>
    <sheet name="Завальцованная доска" sheetId="4" r:id="rId3"/>
    <sheet name="Доска пола, шпунт" sheetId="6" r:id="rId4"/>
    <sheet name="Террасная доска" sheetId="9" r:id="rId5"/>
    <sheet name="Доска сухая не строганная" sheetId="7" r:id="rId6"/>
    <sheet name="Имитация бревна, блок-хаус" sheetId="8" r:id="rId7"/>
    <sheet name="Имитация бруса" sheetId="5" r:id="rId8"/>
    <sheet name="Вагонка" sheetId="3" r:id="rId9"/>
    <sheet name="Доска заборная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0" l="1"/>
  <c r="N17" i="10"/>
  <c r="M17" i="10"/>
  <c r="L17" i="10"/>
  <c r="K17" i="10"/>
  <c r="J17" i="10"/>
  <c r="I17" i="10"/>
  <c r="H17" i="10"/>
  <c r="O7" i="10"/>
  <c r="O10" i="10" s="1"/>
  <c r="O16" i="10" s="1"/>
  <c r="N7" i="10"/>
  <c r="N10" i="10" s="1"/>
  <c r="N16" i="10" s="1"/>
  <c r="M7" i="10"/>
  <c r="M10" i="10" s="1"/>
  <c r="M16" i="10" s="1"/>
  <c r="L7" i="10"/>
  <c r="L10" i="10" s="1"/>
  <c r="L16" i="10" s="1"/>
  <c r="K7" i="10"/>
  <c r="K10" i="10" s="1"/>
  <c r="K16" i="10" s="1"/>
  <c r="J7" i="10"/>
  <c r="J10" i="10" s="1"/>
  <c r="J16" i="10" s="1"/>
  <c r="I7" i="10"/>
  <c r="I10" i="10" s="1"/>
  <c r="I16" i="10" s="1"/>
  <c r="H7" i="10"/>
  <c r="H10" i="10" s="1"/>
  <c r="H16" i="10" s="1"/>
  <c r="O6" i="10"/>
  <c r="O8" i="10" s="1"/>
  <c r="N6" i="10"/>
  <c r="N8" i="10" s="1"/>
  <c r="M6" i="10"/>
  <c r="M8" i="10" s="1"/>
  <c r="L6" i="10"/>
  <c r="L8" i="10" s="1"/>
  <c r="L14" i="10" s="1"/>
  <c r="K6" i="10"/>
  <c r="K8" i="10" s="1"/>
  <c r="K14" i="10" s="1"/>
  <c r="J6" i="10"/>
  <c r="J8" i="10" s="1"/>
  <c r="I6" i="10"/>
  <c r="I8" i="10" s="1"/>
  <c r="H6" i="10"/>
  <c r="H8" i="10" s="1"/>
  <c r="E17" i="10"/>
  <c r="D17" i="10"/>
  <c r="C17" i="10"/>
  <c r="B17" i="10"/>
  <c r="E7" i="10"/>
  <c r="E10" i="10" s="1"/>
  <c r="E16" i="10" s="1"/>
  <c r="D7" i="10"/>
  <c r="D10" i="10" s="1"/>
  <c r="D16" i="10" s="1"/>
  <c r="C7" i="10"/>
  <c r="C10" i="10" s="1"/>
  <c r="C16" i="10" s="1"/>
  <c r="B7" i="10"/>
  <c r="B10" i="10" s="1"/>
  <c r="B16" i="10" s="1"/>
  <c r="E6" i="10"/>
  <c r="E8" i="10" s="1"/>
  <c r="D6" i="10"/>
  <c r="D8" i="10" s="1"/>
  <c r="D9" i="10" s="1"/>
  <c r="D15" i="10" s="1"/>
  <c r="C6" i="10"/>
  <c r="C8" i="10" s="1"/>
  <c r="B6" i="10"/>
  <c r="B8" i="10" s="1"/>
  <c r="B14" i="10" s="1"/>
  <c r="H9" i="10" l="1"/>
  <c r="H15" i="10" s="1"/>
  <c r="H14" i="10"/>
  <c r="M9" i="10"/>
  <c r="M15" i="10" s="1"/>
  <c r="M14" i="10"/>
  <c r="N9" i="10"/>
  <c r="N15" i="10" s="1"/>
  <c r="N14" i="10"/>
  <c r="J14" i="10"/>
  <c r="J9" i="10"/>
  <c r="J15" i="10" s="1"/>
  <c r="I9" i="10"/>
  <c r="I15" i="10" s="1"/>
  <c r="I14" i="10"/>
  <c r="O9" i="10"/>
  <c r="O15" i="10" s="1"/>
  <c r="O14" i="10"/>
  <c r="K9" i="10"/>
  <c r="K15" i="10" s="1"/>
  <c r="L9" i="10"/>
  <c r="L15" i="10" s="1"/>
  <c r="B9" i="10"/>
  <c r="B15" i="10" s="1"/>
  <c r="D14" i="10"/>
  <c r="C14" i="10"/>
  <c r="C9" i="10"/>
  <c r="C15" i="10" s="1"/>
  <c r="E9" i="10"/>
  <c r="E15" i="10" s="1"/>
  <c r="E14" i="10"/>
  <c r="I8" i="9"/>
  <c r="I9" i="9" s="1"/>
  <c r="I15" i="9" s="1"/>
  <c r="J8" i="9"/>
  <c r="J9" i="9" s="1"/>
  <c r="J15" i="9" s="1"/>
  <c r="B8" i="9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B9" i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B9" i="2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B9" i="4"/>
  <c r="C9" i="6"/>
  <c r="D9" i="6"/>
  <c r="E9" i="6"/>
  <c r="F9" i="6"/>
  <c r="G9" i="6"/>
  <c r="B9" i="6"/>
  <c r="B9" i="9"/>
  <c r="F9" i="7"/>
  <c r="H9" i="7"/>
  <c r="C9" i="8"/>
  <c r="B9" i="8"/>
  <c r="D9" i="5"/>
  <c r="E9" i="5"/>
  <c r="M9" i="5"/>
  <c r="M15" i="5" s="1"/>
  <c r="U9" i="5"/>
  <c r="Y9" i="5"/>
  <c r="Y15" i="5" s="1"/>
  <c r="E15" i="5"/>
  <c r="E9" i="3"/>
  <c r="E15" i="3" s="1"/>
  <c r="C10" i="8"/>
  <c r="D10" i="8"/>
  <c r="E10" i="8"/>
  <c r="F10" i="8"/>
  <c r="F16" i="8" s="1"/>
  <c r="G10" i="8"/>
  <c r="H10" i="8"/>
  <c r="I10" i="8"/>
  <c r="J10" i="8"/>
  <c r="J16" i="8" s="1"/>
  <c r="K10" i="8"/>
  <c r="L10" i="8"/>
  <c r="M10" i="8"/>
  <c r="N10" i="8"/>
  <c r="N16" i="8" s="1"/>
  <c r="O10" i="8"/>
  <c r="P10" i="8"/>
  <c r="Q10" i="8"/>
  <c r="R10" i="8"/>
  <c r="R16" i="8" s="1"/>
  <c r="S10" i="8"/>
  <c r="C8" i="8"/>
  <c r="B8" i="8"/>
  <c r="C10" i="9"/>
  <c r="D10" i="9"/>
  <c r="E10" i="9"/>
  <c r="F10" i="9"/>
  <c r="G10" i="9"/>
  <c r="H10" i="9"/>
  <c r="I10" i="9"/>
  <c r="J10" i="9"/>
  <c r="K10" i="9"/>
  <c r="B10" i="9"/>
  <c r="B14" i="9"/>
  <c r="F7" i="9"/>
  <c r="E7" i="9"/>
  <c r="C7" i="9"/>
  <c r="D7" i="9"/>
  <c r="B7" i="9"/>
  <c r="C6" i="9"/>
  <c r="C8" i="9" s="1"/>
  <c r="D6" i="9"/>
  <c r="D8" i="9" s="1"/>
  <c r="E6" i="9"/>
  <c r="E8" i="9" s="1"/>
  <c r="F6" i="9"/>
  <c r="F8" i="9" s="1"/>
  <c r="F9" i="9" s="1"/>
  <c r="F15" i="9" s="1"/>
  <c r="G6" i="9"/>
  <c r="G8" i="9" s="1"/>
  <c r="H6" i="9"/>
  <c r="H8" i="9" s="1"/>
  <c r="I6" i="9"/>
  <c r="J6" i="9"/>
  <c r="K6" i="9"/>
  <c r="K8" i="9" s="1"/>
  <c r="B6" i="9"/>
  <c r="O17" i="3"/>
  <c r="N17" i="3"/>
  <c r="M17" i="3"/>
  <c r="L17" i="3"/>
  <c r="K17" i="3"/>
  <c r="J17" i="3"/>
  <c r="L10" i="3"/>
  <c r="L16" i="3" s="1"/>
  <c r="O7" i="3"/>
  <c r="O10" i="3" s="1"/>
  <c r="O16" i="3" s="1"/>
  <c r="N7" i="3"/>
  <c r="N10" i="3" s="1"/>
  <c r="N16" i="3" s="1"/>
  <c r="M7" i="3"/>
  <c r="M10" i="3" s="1"/>
  <c r="M16" i="3" s="1"/>
  <c r="L7" i="3"/>
  <c r="K7" i="3"/>
  <c r="K10" i="3" s="1"/>
  <c r="K16" i="3" s="1"/>
  <c r="J7" i="3"/>
  <c r="J10" i="3" s="1"/>
  <c r="J16" i="3" s="1"/>
  <c r="O6" i="3"/>
  <c r="O8" i="3" s="1"/>
  <c r="O14" i="3" s="1"/>
  <c r="N6" i="3"/>
  <c r="N8" i="3" s="1"/>
  <c r="N14" i="3" s="1"/>
  <c r="M6" i="3"/>
  <c r="M8" i="3" s="1"/>
  <c r="M14" i="3" s="1"/>
  <c r="L6" i="3"/>
  <c r="L8" i="3" s="1"/>
  <c r="L14" i="3" s="1"/>
  <c r="K6" i="3"/>
  <c r="K8" i="3" s="1"/>
  <c r="K14" i="3" s="1"/>
  <c r="J6" i="3"/>
  <c r="J8" i="3" s="1"/>
  <c r="J14" i="3" s="1"/>
  <c r="C7" i="3"/>
  <c r="D7" i="3"/>
  <c r="E7" i="3"/>
  <c r="F7" i="3"/>
  <c r="F10" i="3" s="1"/>
  <c r="F16" i="3" s="1"/>
  <c r="G7" i="3"/>
  <c r="B7" i="3"/>
  <c r="G17" i="3"/>
  <c r="F17" i="3"/>
  <c r="E17" i="3"/>
  <c r="D17" i="3"/>
  <c r="C17" i="3"/>
  <c r="B17" i="3"/>
  <c r="G10" i="3"/>
  <c r="G16" i="3" s="1"/>
  <c r="D10" i="3"/>
  <c r="D16" i="3" s="1"/>
  <c r="C10" i="3"/>
  <c r="C16" i="3" s="1"/>
  <c r="E10" i="3"/>
  <c r="E16" i="3" s="1"/>
  <c r="B10" i="3"/>
  <c r="B16" i="3" s="1"/>
  <c r="G6" i="3"/>
  <c r="G8" i="3" s="1"/>
  <c r="G14" i="3" s="1"/>
  <c r="F6" i="3"/>
  <c r="F8" i="3" s="1"/>
  <c r="F14" i="3" s="1"/>
  <c r="E6" i="3"/>
  <c r="E8" i="3" s="1"/>
  <c r="E14" i="3" s="1"/>
  <c r="D6" i="3"/>
  <c r="D8" i="3" s="1"/>
  <c r="D14" i="3" s="1"/>
  <c r="C6" i="3"/>
  <c r="C8" i="3" s="1"/>
  <c r="C14" i="3" s="1"/>
  <c r="B6" i="3"/>
  <c r="B8" i="3" s="1"/>
  <c r="B14" i="3" s="1"/>
  <c r="C6" i="5"/>
  <c r="D6" i="5"/>
  <c r="E6" i="5"/>
  <c r="E8" i="5" s="1"/>
  <c r="E14" i="5" s="1"/>
  <c r="F6" i="5"/>
  <c r="F8" i="5" s="1"/>
  <c r="F14" i="5" s="1"/>
  <c r="G6" i="5"/>
  <c r="G8" i="5" s="1"/>
  <c r="H6" i="5"/>
  <c r="H8" i="5" s="1"/>
  <c r="I6" i="5"/>
  <c r="I8" i="5" s="1"/>
  <c r="J6" i="5"/>
  <c r="J8" i="5" s="1"/>
  <c r="J14" i="5" s="1"/>
  <c r="K6" i="5"/>
  <c r="K8" i="5" s="1"/>
  <c r="L6" i="5"/>
  <c r="L8" i="5" s="1"/>
  <c r="M6" i="5"/>
  <c r="M8" i="5" s="1"/>
  <c r="M14" i="5" s="1"/>
  <c r="N6" i="5"/>
  <c r="N8" i="5" s="1"/>
  <c r="N14" i="5" s="1"/>
  <c r="O6" i="5"/>
  <c r="P6" i="5"/>
  <c r="Q6" i="5"/>
  <c r="R6" i="5"/>
  <c r="R8" i="5" s="1"/>
  <c r="R14" i="5" s="1"/>
  <c r="S6" i="5"/>
  <c r="S8" i="5" s="1"/>
  <c r="T6" i="5"/>
  <c r="T8" i="5" s="1"/>
  <c r="U6" i="5"/>
  <c r="U8" i="5" s="1"/>
  <c r="U14" i="5" s="1"/>
  <c r="V6" i="5"/>
  <c r="V8" i="5" s="1"/>
  <c r="V14" i="5" s="1"/>
  <c r="W6" i="5"/>
  <c r="X6" i="5"/>
  <c r="Y6" i="5"/>
  <c r="Y8" i="5" s="1"/>
  <c r="Y14" i="5" s="1"/>
  <c r="B6" i="5"/>
  <c r="C10" i="5"/>
  <c r="C16" i="5" s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B10" i="5"/>
  <c r="B16" i="5" s="1"/>
  <c r="U15" i="5"/>
  <c r="C8" i="5"/>
  <c r="C14" i="5" s="1"/>
  <c r="D8" i="5"/>
  <c r="D14" i="5" s="1"/>
  <c r="O8" i="5"/>
  <c r="O14" i="5" s="1"/>
  <c r="P8" i="5"/>
  <c r="P14" i="5" s="1"/>
  <c r="Q8" i="5"/>
  <c r="Q14" i="5" s="1"/>
  <c r="W8" i="5"/>
  <c r="W14" i="5" s="1"/>
  <c r="X8" i="5"/>
  <c r="X14" i="5" s="1"/>
  <c r="B8" i="5"/>
  <c r="B14" i="5" s="1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D15" i="5"/>
  <c r="B17" i="5"/>
  <c r="H7" i="5"/>
  <c r="I7" i="5"/>
  <c r="G7" i="5"/>
  <c r="F7" i="5"/>
  <c r="C7" i="5"/>
  <c r="B7" i="5"/>
  <c r="E7" i="5"/>
  <c r="D7" i="5"/>
  <c r="C6" i="8"/>
  <c r="D6" i="8"/>
  <c r="D8" i="8" s="1"/>
  <c r="E6" i="8"/>
  <c r="E8" i="8" s="1"/>
  <c r="F6" i="8"/>
  <c r="F8" i="8" s="1"/>
  <c r="G6" i="8"/>
  <c r="G8" i="8" s="1"/>
  <c r="H6" i="8"/>
  <c r="H8" i="8" s="1"/>
  <c r="I6" i="8"/>
  <c r="I8" i="8" s="1"/>
  <c r="J6" i="8"/>
  <c r="J8" i="8" s="1"/>
  <c r="J9" i="8" s="1"/>
  <c r="J15" i="8" s="1"/>
  <c r="K6" i="8"/>
  <c r="K8" i="8" s="1"/>
  <c r="L6" i="8"/>
  <c r="L8" i="8" s="1"/>
  <c r="M6" i="8"/>
  <c r="M8" i="8" s="1"/>
  <c r="N6" i="8"/>
  <c r="N8" i="8" s="1"/>
  <c r="N9" i="8" s="1"/>
  <c r="N15" i="8" s="1"/>
  <c r="O6" i="8"/>
  <c r="O8" i="8" s="1"/>
  <c r="P6" i="8"/>
  <c r="P8" i="8" s="1"/>
  <c r="Q6" i="8"/>
  <c r="Q8" i="8" s="1"/>
  <c r="R6" i="8"/>
  <c r="R8" i="8" s="1"/>
  <c r="S6" i="8"/>
  <c r="S8" i="8" s="1"/>
  <c r="C14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C16" i="8"/>
  <c r="D16" i="8"/>
  <c r="E16" i="8"/>
  <c r="G16" i="8"/>
  <c r="H16" i="8"/>
  <c r="I16" i="8"/>
  <c r="K16" i="8"/>
  <c r="L16" i="8"/>
  <c r="M16" i="8"/>
  <c r="O16" i="8"/>
  <c r="P16" i="8"/>
  <c r="Q16" i="8"/>
  <c r="S16" i="8"/>
  <c r="C15" i="8"/>
  <c r="B14" i="8"/>
  <c r="B15" i="8"/>
  <c r="B16" i="8"/>
  <c r="B17" i="8"/>
  <c r="G7" i="8"/>
  <c r="F7" i="8"/>
  <c r="E7" i="8"/>
  <c r="D7" i="8"/>
  <c r="C7" i="8"/>
  <c r="B7" i="8"/>
  <c r="B10" i="8" s="1"/>
  <c r="B6" i="8"/>
  <c r="J7" i="7"/>
  <c r="K7" i="7"/>
  <c r="L7" i="7"/>
  <c r="I7" i="7"/>
  <c r="I10" i="7" s="1"/>
  <c r="I16" i="7" s="1"/>
  <c r="L17" i="7"/>
  <c r="K17" i="7"/>
  <c r="J17" i="7"/>
  <c r="I17" i="7"/>
  <c r="H17" i="7"/>
  <c r="G17" i="7"/>
  <c r="F17" i="7"/>
  <c r="E17" i="7"/>
  <c r="D17" i="7"/>
  <c r="C17" i="7"/>
  <c r="B17" i="7"/>
  <c r="H15" i="7"/>
  <c r="F15" i="7"/>
  <c r="L10" i="7"/>
  <c r="L16" i="7" s="1"/>
  <c r="K10" i="7"/>
  <c r="K16" i="7" s="1"/>
  <c r="J10" i="7"/>
  <c r="J16" i="7" s="1"/>
  <c r="H7" i="7"/>
  <c r="H10" i="7" s="1"/>
  <c r="H16" i="7" s="1"/>
  <c r="G7" i="7"/>
  <c r="G10" i="7" s="1"/>
  <c r="G16" i="7" s="1"/>
  <c r="F7" i="7"/>
  <c r="F10" i="7" s="1"/>
  <c r="F16" i="7" s="1"/>
  <c r="E7" i="7"/>
  <c r="E10" i="7" s="1"/>
  <c r="E16" i="7" s="1"/>
  <c r="D7" i="7"/>
  <c r="D10" i="7" s="1"/>
  <c r="D16" i="7" s="1"/>
  <c r="C7" i="7"/>
  <c r="C10" i="7" s="1"/>
  <c r="C16" i="7" s="1"/>
  <c r="B7" i="7"/>
  <c r="B10" i="7" s="1"/>
  <c r="B16" i="7" s="1"/>
  <c r="L6" i="7"/>
  <c r="L8" i="7" s="1"/>
  <c r="L14" i="7" s="1"/>
  <c r="K6" i="7"/>
  <c r="K8" i="7" s="1"/>
  <c r="K14" i="7" s="1"/>
  <c r="J6" i="7"/>
  <c r="J8" i="7" s="1"/>
  <c r="J14" i="7" s="1"/>
  <c r="I6" i="7"/>
  <c r="I8" i="7" s="1"/>
  <c r="I14" i="7" s="1"/>
  <c r="H6" i="7"/>
  <c r="H8" i="7" s="1"/>
  <c r="H14" i="7" s="1"/>
  <c r="G6" i="7"/>
  <c r="G8" i="7" s="1"/>
  <c r="G14" i="7" s="1"/>
  <c r="F6" i="7"/>
  <c r="F8" i="7" s="1"/>
  <c r="F14" i="7" s="1"/>
  <c r="E6" i="7"/>
  <c r="E8" i="7" s="1"/>
  <c r="E14" i="7" s="1"/>
  <c r="D6" i="7"/>
  <c r="D8" i="7" s="1"/>
  <c r="D14" i="7" s="1"/>
  <c r="C6" i="7"/>
  <c r="C8" i="7" s="1"/>
  <c r="C14" i="7" s="1"/>
  <c r="B6" i="7"/>
  <c r="B8" i="7" s="1"/>
  <c r="B14" i="7" s="1"/>
  <c r="C17" i="9"/>
  <c r="D17" i="9"/>
  <c r="E17" i="9"/>
  <c r="F17" i="9"/>
  <c r="G17" i="9"/>
  <c r="H17" i="9"/>
  <c r="I17" i="9"/>
  <c r="J17" i="9"/>
  <c r="K17" i="9"/>
  <c r="B17" i="9"/>
  <c r="C16" i="9"/>
  <c r="D16" i="9"/>
  <c r="E16" i="9"/>
  <c r="F16" i="9"/>
  <c r="G16" i="9"/>
  <c r="H16" i="9"/>
  <c r="I16" i="9"/>
  <c r="J16" i="9"/>
  <c r="K16" i="9"/>
  <c r="B16" i="9"/>
  <c r="B15" i="9"/>
  <c r="I14" i="9"/>
  <c r="K9" i="3" l="1"/>
  <c r="K15" i="3" s="1"/>
  <c r="O9" i="3"/>
  <c r="O15" i="3" s="1"/>
  <c r="N9" i="3"/>
  <c r="N15" i="3" s="1"/>
  <c r="M9" i="3"/>
  <c r="M15" i="3" s="1"/>
  <c r="J9" i="3"/>
  <c r="J15" i="3" s="1"/>
  <c r="L9" i="3"/>
  <c r="L15" i="3" s="1"/>
  <c r="B9" i="3"/>
  <c r="B15" i="3" s="1"/>
  <c r="C9" i="3"/>
  <c r="C15" i="3" s="1"/>
  <c r="D9" i="3"/>
  <c r="D15" i="3" s="1"/>
  <c r="F9" i="3"/>
  <c r="F15" i="3" s="1"/>
  <c r="G9" i="3"/>
  <c r="G15" i="3" s="1"/>
  <c r="R9" i="5"/>
  <c r="R15" i="5" s="1"/>
  <c r="S14" i="5"/>
  <c r="S9" i="5"/>
  <c r="S15" i="5" s="1"/>
  <c r="T14" i="5"/>
  <c r="T9" i="5"/>
  <c r="T15" i="5" s="1"/>
  <c r="V9" i="5"/>
  <c r="V15" i="5" s="1"/>
  <c r="W9" i="5"/>
  <c r="W15" i="5" s="1"/>
  <c r="X9" i="5"/>
  <c r="X15" i="5" s="1"/>
  <c r="Q9" i="5"/>
  <c r="Q15" i="5" s="1"/>
  <c r="P9" i="5"/>
  <c r="P15" i="5" s="1"/>
  <c r="O9" i="5"/>
  <c r="O15" i="5" s="1"/>
  <c r="N9" i="5"/>
  <c r="N15" i="5" s="1"/>
  <c r="L14" i="5"/>
  <c r="L9" i="5"/>
  <c r="L15" i="5" s="1"/>
  <c r="K14" i="5"/>
  <c r="K9" i="5"/>
  <c r="K15" i="5" s="1"/>
  <c r="J9" i="5"/>
  <c r="J15" i="5" s="1"/>
  <c r="I14" i="5"/>
  <c r="I9" i="5"/>
  <c r="I15" i="5" s="1"/>
  <c r="H14" i="5"/>
  <c r="H9" i="5"/>
  <c r="H15" i="5" s="1"/>
  <c r="G14" i="5"/>
  <c r="G9" i="5"/>
  <c r="G15" i="5" s="1"/>
  <c r="F9" i="5"/>
  <c r="F15" i="5" s="1"/>
  <c r="C9" i="5"/>
  <c r="C15" i="5" s="1"/>
  <c r="B9" i="5"/>
  <c r="B15" i="5" s="1"/>
  <c r="S9" i="8"/>
  <c r="S15" i="8" s="1"/>
  <c r="S14" i="8"/>
  <c r="R14" i="8"/>
  <c r="R9" i="8"/>
  <c r="R15" i="8" s="1"/>
  <c r="Q9" i="8"/>
  <c r="Q15" i="8" s="1"/>
  <c r="Q14" i="8"/>
  <c r="P9" i="8"/>
  <c r="P15" i="8" s="1"/>
  <c r="P14" i="8"/>
  <c r="O9" i="8"/>
  <c r="O15" i="8" s="1"/>
  <c r="O14" i="8"/>
  <c r="M9" i="8"/>
  <c r="M15" i="8" s="1"/>
  <c r="M14" i="8"/>
  <c r="L9" i="8"/>
  <c r="L15" i="8" s="1"/>
  <c r="L14" i="8"/>
  <c r="K9" i="8"/>
  <c r="K15" i="8" s="1"/>
  <c r="K14" i="8"/>
  <c r="I9" i="8"/>
  <c r="I15" i="8" s="1"/>
  <c r="I14" i="8"/>
  <c r="H9" i="8"/>
  <c r="H15" i="8" s="1"/>
  <c r="H14" i="8"/>
  <c r="G9" i="8"/>
  <c r="G15" i="8" s="1"/>
  <c r="G14" i="8"/>
  <c r="F14" i="8"/>
  <c r="F9" i="8"/>
  <c r="F15" i="8" s="1"/>
  <c r="E9" i="8"/>
  <c r="E15" i="8" s="1"/>
  <c r="E14" i="8"/>
  <c r="D14" i="8"/>
  <c r="D9" i="8"/>
  <c r="D15" i="8" s="1"/>
  <c r="L9" i="7"/>
  <c r="L15" i="7" s="1"/>
  <c r="K9" i="7"/>
  <c r="K15" i="7" s="1"/>
  <c r="J9" i="7"/>
  <c r="J15" i="7" s="1"/>
  <c r="I9" i="7"/>
  <c r="I15" i="7" s="1"/>
  <c r="G9" i="7"/>
  <c r="G15" i="7" s="1"/>
  <c r="E9" i="7"/>
  <c r="E15" i="7" s="1"/>
  <c r="D9" i="7"/>
  <c r="D15" i="7" s="1"/>
  <c r="C9" i="7"/>
  <c r="C15" i="7" s="1"/>
  <c r="B9" i="7"/>
  <c r="B15" i="7" s="1"/>
  <c r="K9" i="9"/>
  <c r="K15" i="9" s="1"/>
  <c r="K14" i="9"/>
  <c r="E14" i="9"/>
  <c r="E9" i="9"/>
  <c r="E15" i="9" s="1"/>
  <c r="D9" i="9"/>
  <c r="D15" i="9" s="1"/>
  <c r="D14" i="9"/>
  <c r="C14" i="9"/>
  <c r="C9" i="9"/>
  <c r="C15" i="9" s="1"/>
  <c r="H9" i="9"/>
  <c r="H15" i="9" s="1"/>
  <c r="H14" i="9"/>
  <c r="G14" i="9"/>
  <c r="G9" i="9"/>
  <c r="G15" i="9" s="1"/>
  <c r="J14" i="9"/>
  <c r="F14" i="9"/>
  <c r="N14" i="8"/>
  <c r="J14" i="8"/>
  <c r="F15" i="6"/>
  <c r="C10" i="6"/>
  <c r="D10" i="6"/>
  <c r="E10" i="6"/>
  <c r="F10" i="6"/>
  <c r="F16" i="6" s="1"/>
  <c r="G10" i="6"/>
  <c r="B10" i="6"/>
  <c r="C8" i="6"/>
  <c r="D8" i="6"/>
  <c r="E8" i="6"/>
  <c r="F8" i="6"/>
  <c r="F14" i="6" s="1"/>
  <c r="G8" i="6"/>
  <c r="G14" i="6" s="1"/>
  <c r="B8" i="6"/>
  <c r="G7" i="6"/>
  <c r="F7" i="6"/>
  <c r="E7" i="6"/>
  <c r="D7" i="6"/>
  <c r="C7" i="6"/>
  <c r="B7" i="6"/>
  <c r="C16" i="6"/>
  <c r="D16" i="6"/>
  <c r="E16" i="6"/>
  <c r="G16" i="6"/>
  <c r="C15" i="6"/>
  <c r="D15" i="6"/>
  <c r="E15" i="6"/>
  <c r="G15" i="6"/>
  <c r="C14" i="6"/>
  <c r="D14" i="6"/>
  <c r="E14" i="6"/>
  <c r="B14" i="6"/>
  <c r="B15" i="6"/>
  <c r="B16" i="6"/>
  <c r="C6" i="6"/>
  <c r="D6" i="6"/>
  <c r="E6" i="6"/>
  <c r="F6" i="6"/>
  <c r="G6" i="6"/>
  <c r="B6" i="6"/>
  <c r="C17" i="6"/>
  <c r="D17" i="6"/>
  <c r="E17" i="6"/>
  <c r="F17" i="6"/>
  <c r="G17" i="6"/>
  <c r="B17" i="6"/>
  <c r="F15" i="4"/>
  <c r="J15" i="4"/>
  <c r="N15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B10" i="4"/>
  <c r="C8" i="4"/>
  <c r="D8" i="4"/>
  <c r="E8" i="4"/>
  <c r="F8" i="4"/>
  <c r="G8" i="4"/>
  <c r="H8" i="4"/>
  <c r="I8" i="4"/>
  <c r="J8" i="4"/>
  <c r="J14" i="4" s="1"/>
  <c r="K8" i="4"/>
  <c r="L8" i="4"/>
  <c r="M8" i="4"/>
  <c r="N8" i="4"/>
  <c r="N14" i="4" s="1"/>
  <c r="O8" i="4"/>
  <c r="P8" i="4"/>
  <c r="Q8" i="4"/>
  <c r="F14" i="4"/>
  <c r="B8" i="4"/>
  <c r="Q7" i="4"/>
  <c r="P7" i="4"/>
  <c r="Q6" i="4"/>
  <c r="P6" i="4"/>
  <c r="O7" i="4"/>
  <c r="N7" i="4"/>
  <c r="M7" i="4"/>
  <c r="L7" i="4"/>
  <c r="K7" i="4"/>
  <c r="J7" i="4"/>
  <c r="I7" i="4"/>
  <c r="O6" i="4"/>
  <c r="N6" i="4"/>
  <c r="M6" i="4"/>
  <c r="L6" i="4"/>
  <c r="K6" i="4"/>
  <c r="J6" i="4"/>
  <c r="I6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F15" i="1"/>
  <c r="J15" i="1"/>
  <c r="N15" i="1"/>
  <c r="R15" i="1"/>
  <c r="F15" i="2"/>
  <c r="J15" i="2"/>
  <c r="M15" i="2"/>
  <c r="N15" i="2"/>
  <c r="Q15" i="2"/>
  <c r="V15" i="2"/>
  <c r="Z15" i="2"/>
  <c r="AC15" i="2"/>
  <c r="AD15" i="2"/>
  <c r="AG15" i="2"/>
  <c r="AH15" i="2"/>
  <c r="R15" i="2"/>
  <c r="B15" i="2"/>
  <c r="C15" i="2"/>
  <c r="D15" i="2"/>
  <c r="E15" i="2"/>
  <c r="G15" i="2"/>
  <c r="H15" i="2"/>
  <c r="I15" i="2"/>
  <c r="K15" i="2"/>
  <c r="L15" i="2"/>
  <c r="O15" i="2"/>
  <c r="P15" i="2"/>
  <c r="S15" i="2"/>
  <c r="T15" i="2"/>
  <c r="U15" i="2"/>
  <c r="W15" i="2"/>
  <c r="X15" i="2"/>
  <c r="Y15" i="2"/>
  <c r="AA15" i="2"/>
  <c r="AB15" i="2"/>
  <c r="AE15" i="2"/>
  <c r="AF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B16" i="2"/>
  <c r="B14" i="2"/>
  <c r="AH7" i="2"/>
  <c r="AG7" i="2"/>
  <c r="AF7" i="2"/>
  <c r="AE7" i="2"/>
  <c r="AD7" i="2"/>
  <c r="AC7" i="2"/>
  <c r="AB7" i="2"/>
  <c r="AA7" i="2"/>
  <c r="Z7" i="2"/>
  <c r="Y7" i="2"/>
  <c r="X7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B10" i="2"/>
  <c r="W7" i="2"/>
  <c r="V7" i="2"/>
  <c r="U7" i="2"/>
  <c r="T7" i="2"/>
  <c r="S7" i="2"/>
  <c r="R7" i="2"/>
  <c r="Q7" i="2"/>
  <c r="P7" i="2"/>
  <c r="O7" i="2"/>
  <c r="N7" i="2"/>
  <c r="M7" i="2"/>
  <c r="K7" i="2"/>
  <c r="L7" i="2"/>
  <c r="J7" i="2"/>
  <c r="G7" i="2"/>
  <c r="H7" i="2"/>
  <c r="I7" i="2"/>
  <c r="F7" i="2"/>
  <c r="D7" i="2"/>
  <c r="E7" i="2"/>
  <c r="C7" i="2"/>
  <c r="B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B8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B6" i="2"/>
  <c r="K10" i="1"/>
  <c r="K16" i="1" s="1"/>
  <c r="O10" i="1"/>
  <c r="S10" i="1"/>
  <c r="S16" i="1" s="1"/>
  <c r="S7" i="1"/>
  <c r="R7" i="1"/>
  <c r="R10" i="1" s="1"/>
  <c r="R16" i="1" s="1"/>
  <c r="Q7" i="1"/>
  <c r="Q10" i="1" s="1"/>
  <c r="Q16" i="1" s="1"/>
  <c r="P7" i="1"/>
  <c r="P10" i="1" s="1"/>
  <c r="P16" i="1" s="1"/>
  <c r="O7" i="1"/>
  <c r="N7" i="1"/>
  <c r="N10" i="1" s="1"/>
  <c r="N16" i="1" s="1"/>
  <c r="M7" i="1"/>
  <c r="M10" i="1" s="1"/>
  <c r="M16" i="1" s="1"/>
  <c r="L7" i="1"/>
  <c r="L10" i="1" s="1"/>
  <c r="L16" i="1" s="1"/>
  <c r="K7" i="1"/>
  <c r="E10" i="1"/>
  <c r="E16" i="1" s="1"/>
  <c r="I10" i="1"/>
  <c r="J10" i="1"/>
  <c r="J16" i="1" s="1"/>
  <c r="J7" i="1"/>
  <c r="I7" i="1"/>
  <c r="H7" i="1"/>
  <c r="H10" i="1" s="1"/>
  <c r="H16" i="1" s="1"/>
  <c r="G7" i="1"/>
  <c r="G10" i="1" s="1"/>
  <c r="G16" i="1" s="1"/>
  <c r="F7" i="1"/>
  <c r="F10" i="1" s="1"/>
  <c r="F16" i="1" s="1"/>
  <c r="E7" i="1"/>
  <c r="D7" i="1"/>
  <c r="D10" i="1" s="1"/>
  <c r="D16" i="1" s="1"/>
  <c r="C7" i="1"/>
  <c r="C10" i="1" s="1"/>
  <c r="C16" i="1" s="1"/>
  <c r="B10" i="1"/>
  <c r="B7" i="1"/>
  <c r="S6" i="1"/>
  <c r="D6" i="1"/>
  <c r="E6" i="1"/>
  <c r="F6" i="1"/>
  <c r="F8" i="1" s="1"/>
  <c r="F14" i="1" s="1"/>
  <c r="G6" i="1"/>
  <c r="G8" i="1" s="1"/>
  <c r="G14" i="1" s="1"/>
  <c r="H6" i="1"/>
  <c r="H8" i="1" s="1"/>
  <c r="H14" i="1" s="1"/>
  <c r="I6" i="1"/>
  <c r="J6" i="1"/>
  <c r="K6" i="1"/>
  <c r="K8" i="1" s="1"/>
  <c r="K14" i="1" s="1"/>
  <c r="L6" i="1"/>
  <c r="L8" i="1" s="1"/>
  <c r="L14" i="1" s="1"/>
  <c r="M6" i="1"/>
  <c r="N6" i="1"/>
  <c r="N8" i="1" s="1"/>
  <c r="N14" i="1" s="1"/>
  <c r="O6" i="1"/>
  <c r="O8" i="1" s="1"/>
  <c r="O14" i="1" s="1"/>
  <c r="P6" i="1"/>
  <c r="P8" i="1" s="1"/>
  <c r="P14" i="1" s="1"/>
  <c r="Q6" i="1"/>
  <c r="R6" i="1"/>
  <c r="R8" i="1" s="1"/>
  <c r="R14" i="1" s="1"/>
  <c r="S8" i="1"/>
  <c r="S14" i="1" s="1"/>
  <c r="D8" i="1"/>
  <c r="D14" i="1" s="1"/>
  <c r="E8" i="1"/>
  <c r="E14" i="1" s="1"/>
  <c r="I8" i="1"/>
  <c r="I14" i="1" s="1"/>
  <c r="J8" i="1"/>
  <c r="J14" i="1" s="1"/>
  <c r="M8" i="1"/>
  <c r="M14" i="1" s="1"/>
  <c r="Q8" i="1"/>
  <c r="Q14" i="1" s="1"/>
  <c r="C6" i="1"/>
  <c r="C8" i="1" s="1"/>
  <c r="C14" i="1" s="1"/>
  <c r="B6" i="1"/>
  <c r="B8" i="1" s="1"/>
  <c r="B14" i="1" s="1"/>
  <c r="I16" i="1"/>
  <c r="O16" i="1"/>
  <c r="B16" i="1"/>
  <c r="C15" i="1"/>
  <c r="D15" i="1"/>
  <c r="E15" i="1"/>
  <c r="G15" i="1"/>
  <c r="H15" i="1"/>
  <c r="I15" i="1"/>
  <c r="K15" i="1"/>
  <c r="L15" i="1"/>
  <c r="M15" i="1"/>
  <c r="O15" i="1"/>
  <c r="P15" i="1"/>
  <c r="Q15" i="1"/>
  <c r="S15" i="1"/>
  <c r="B15" i="1"/>
  <c r="B15" i="4"/>
  <c r="C15" i="4"/>
  <c r="D15" i="4"/>
  <c r="E15" i="4"/>
  <c r="G15" i="4"/>
  <c r="H15" i="4"/>
  <c r="I15" i="4"/>
  <c r="K15" i="4"/>
  <c r="L15" i="4"/>
  <c r="M15" i="4"/>
  <c r="O15" i="4"/>
  <c r="P15" i="4"/>
  <c r="B14" i="4"/>
  <c r="C14" i="4"/>
  <c r="D14" i="4"/>
  <c r="E14" i="4"/>
  <c r="G14" i="4"/>
  <c r="H14" i="4"/>
  <c r="I14" i="4"/>
  <c r="K14" i="4"/>
  <c r="L14" i="4"/>
  <c r="M14" i="4"/>
  <c r="O14" i="4"/>
  <c r="P14" i="4"/>
  <c r="Q14" i="4"/>
  <c r="Q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M17" i="2" l="1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C17" i="2"/>
  <c r="D17" i="2"/>
  <c r="E17" i="2"/>
  <c r="F17" i="2"/>
  <c r="G17" i="2"/>
  <c r="H17" i="2"/>
  <c r="I17" i="2"/>
  <c r="J17" i="2"/>
  <c r="K17" i="2"/>
  <c r="L17" i="2"/>
  <c r="B17" i="2"/>
  <c r="I17" i="1"/>
  <c r="J17" i="1"/>
  <c r="C17" i="1"/>
  <c r="D17" i="1"/>
  <c r="E17" i="1"/>
  <c r="F17" i="1"/>
  <c r="G17" i="1"/>
  <c r="H17" i="1"/>
  <c r="B17" i="1"/>
</calcChain>
</file>

<file path=xl/sharedStrings.xml><?xml version="1.0" encoding="utf-8"?>
<sst xmlns="http://schemas.openxmlformats.org/spreadsheetml/2006/main" count="376" uniqueCount="66">
  <si>
    <t>Сорт АВ</t>
  </si>
  <si>
    <t>БРУСОК, РЕЙКА</t>
  </si>
  <si>
    <t>Сечение (мм)</t>
  </si>
  <si>
    <t>15*45</t>
  </si>
  <si>
    <t>20*30</t>
  </si>
  <si>
    <t>20*45</t>
  </si>
  <si>
    <t>30*30</t>
  </si>
  <si>
    <t>30*45</t>
  </si>
  <si>
    <t>40*40</t>
  </si>
  <si>
    <t>45*45</t>
  </si>
  <si>
    <t>50*50</t>
  </si>
  <si>
    <t>40*95</t>
  </si>
  <si>
    <t>Длина (мм)</t>
  </si>
  <si>
    <t xml:space="preserve">Цена за 1 шт. </t>
  </si>
  <si>
    <t>Цена за 1 пачку</t>
  </si>
  <si>
    <t>Цена за 1 кв. метр</t>
  </si>
  <si>
    <t>Цена за 1 куб. метр</t>
  </si>
  <si>
    <t>Сорт С</t>
  </si>
  <si>
    <t>ДОСКА ПОЛА, ШПУНТ</t>
  </si>
  <si>
    <t>ИМИТАЦИЯ БРЕВНА, БЛОК-ХАУС</t>
  </si>
  <si>
    <t>ТЕРРАСНАЯ ДОСКА</t>
  </si>
  <si>
    <t>20*120</t>
  </si>
  <si>
    <t>ЗАВАЛЬЦОВАННАЯ ДОСКА</t>
  </si>
  <si>
    <t>ДОСКА СУХАЯ СТРОГАННАЯ</t>
  </si>
  <si>
    <t>ДОСКА СУХАЯ НЕ СТРОГАННАЯ</t>
  </si>
  <si>
    <t>20*95</t>
  </si>
  <si>
    <t>20*145</t>
  </si>
  <si>
    <t>20*175</t>
  </si>
  <si>
    <t>30*95</t>
  </si>
  <si>
    <t>30*120</t>
  </si>
  <si>
    <t>30*145</t>
  </si>
  <si>
    <t>45*120</t>
  </si>
  <si>
    <t>45*145</t>
  </si>
  <si>
    <t>45*195</t>
  </si>
  <si>
    <t>30*175</t>
  </si>
  <si>
    <t>Штук в 1 пачке</t>
  </si>
  <si>
    <t>Штук в 1 куб.метре</t>
  </si>
  <si>
    <t>Объем 1 шт. (м3)</t>
  </si>
  <si>
    <t>Кв. метров в 1 куб.м.</t>
  </si>
  <si>
    <t>28*121</t>
  </si>
  <si>
    <t>28*146</t>
  </si>
  <si>
    <t>40*146</t>
  </si>
  <si>
    <t>20*125</t>
  </si>
  <si>
    <t>20*150</t>
  </si>
  <si>
    <t>30*100</t>
  </si>
  <si>
    <t>30*150</t>
  </si>
  <si>
    <t>50*125</t>
  </si>
  <si>
    <t>50*150</t>
  </si>
  <si>
    <t>50*175</t>
  </si>
  <si>
    <t>50*200</t>
  </si>
  <si>
    <t>20*100</t>
  </si>
  <si>
    <t>25*120</t>
  </si>
  <si>
    <t>25*145</t>
  </si>
  <si>
    <t>35*120</t>
  </si>
  <si>
    <t>35*145</t>
  </si>
  <si>
    <t>16*125</t>
  </si>
  <si>
    <t>16*145</t>
  </si>
  <si>
    <t>20*170</t>
  </si>
  <si>
    <t>30*170</t>
  </si>
  <si>
    <t>30*195</t>
  </si>
  <si>
    <t>12,5*96</t>
  </si>
  <si>
    <t>ВАГОНКА ЕВРО (евровагонка)</t>
  </si>
  <si>
    <t>ВАГОНКА ИМИТАЦИЯ КЛАССИКА "ШТИЛЬ"</t>
  </si>
  <si>
    <t>ДОСКА ЗАБОРНАЯ ЗАВАЛЬЦОВАННАЯ</t>
  </si>
  <si>
    <t>СТРОГАННАЯ ЗАБОРНАЯ ДОСКА</t>
  </si>
  <si>
    <t>ИМИТАЦИЯ БРУСА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</si>
</sst>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8" borderId="1" xfId="0" applyFill="1" applyBorder="1"/>
    <xf numFmtId="164" fontId="0" fillId="7" borderId="1" xfId="0" applyNumberFormat="1" applyFill="1" applyBorder="1"/>
    <xf numFmtId="164" fontId="0" fillId="6" borderId="1" xfId="0" applyNumberFormat="1" applyFill="1" applyBorder="1"/>
    <xf numFmtId="164" fontId="0" fillId="8" borderId="1" xfId="0" applyNumberFormat="1" applyFill="1" applyBorder="1"/>
    <xf numFmtId="164" fontId="0" fillId="5" borderId="1" xfId="0" applyNumberFormat="1" applyFill="1" applyBorder="1"/>
    <xf numFmtId="164" fontId="0" fillId="4" borderId="1" xfId="0" applyNumberFormat="1" applyFill="1" applyBorder="1"/>
    <xf numFmtId="0" fontId="0" fillId="9" borderId="1" xfId="0" applyFill="1" applyBorder="1"/>
    <xf numFmtId="0" fontId="0" fillId="9" borderId="1" xfId="0" applyFill="1" applyBorder="1" applyAlignment="1">
      <alignment horizontal="right"/>
    </xf>
    <xf numFmtId="164" fontId="0" fillId="9" borderId="1" xfId="0" applyNumberFormat="1" applyFill="1" applyBorder="1"/>
    <xf numFmtId="164" fontId="0" fillId="10" borderId="1" xfId="0" applyNumberFormat="1" applyFill="1" applyBorder="1"/>
    <xf numFmtId="0" fontId="0" fillId="11" borderId="1" xfId="0" applyFill="1" applyBorder="1"/>
    <xf numFmtId="0" fontId="0" fillId="11" borderId="1" xfId="0" applyFill="1" applyBorder="1" applyAlignment="1">
      <alignment horizontal="right"/>
    </xf>
    <xf numFmtId="164" fontId="0" fillId="11" borderId="1" xfId="0" applyNumberFormat="1" applyFill="1" applyBorder="1"/>
    <xf numFmtId="0" fontId="1" fillId="12" borderId="1" xfId="0" applyFont="1" applyFill="1" applyBorder="1"/>
    <xf numFmtId="0" fontId="0" fillId="12" borderId="1" xfId="0" applyFill="1" applyBorder="1"/>
    <xf numFmtId="0" fontId="0" fillId="6" borderId="1" xfId="0" applyNumberFormat="1" applyFill="1" applyBorder="1"/>
    <xf numFmtId="0" fontId="0" fillId="13" borderId="1" xfId="0" applyFill="1" applyBorder="1" applyAlignment="1">
      <alignment horizontal="right"/>
    </xf>
    <xf numFmtId="0" fontId="0" fillId="13" borderId="1" xfId="0" applyFill="1" applyBorder="1"/>
    <xf numFmtId="164" fontId="0" fillId="13" borderId="1" xfId="0" applyNumberFormat="1" applyFill="1" applyBorder="1"/>
    <xf numFmtId="164" fontId="0" fillId="14" borderId="1" xfId="0" applyNumberFormat="1" applyFill="1" applyBorder="1"/>
    <xf numFmtId="164" fontId="0" fillId="15" borderId="1" xfId="0" applyNumberFormat="1" applyFill="1" applyBorder="1"/>
    <xf numFmtId="164" fontId="0" fillId="16" borderId="1" xfId="0" applyNumberFormat="1" applyFill="1" applyBorder="1"/>
    <xf numFmtId="0" fontId="0" fillId="6" borderId="5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11" borderId="5" xfId="0" applyFill="1" applyBorder="1" applyAlignment="1">
      <alignment horizontal="right"/>
    </xf>
    <xf numFmtId="0" fontId="3" fillId="12" borderId="1" xfId="0" applyFont="1" applyFill="1" applyBorder="1"/>
    <xf numFmtId="0" fontId="0" fillId="0" borderId="0" xfId="0" applyFill="1" applyBorder="1"/>
    <xf numFmtId="165" fontId="0" fillId="5" borderId="1" xfId="0" applyNumberFormat="1" applyFill="1" applyBorder="1"/>
    <xf numFmtId="165" fontId="0" fillId="11" borderId="1" xfId="0" applyNumberFormat="1" applyFill="1" applyBorder="1"/>
    <xf numFmtId="1" fontId="0" fillId="5" borderId="1" xfId="0" applyNumberFormat="1" applyFill="1" applyBorder="1"/>
    <xf numFmtId="1" fontId="0" fillId="11" borderId="1" xfId="0" applyNumberFormat="1" applyFill="1" applyBorder="1"/>
    <xf numFmtId="166" fontId="2" fillId="6" borderId="1" xfId="0" applyNumberFormat="1" applyFont="1" applyFill="1" applyBorder="1"/>
    <xf numFmtId="0" fontId="2" fillId="6" borderId="1" xfId="0" applyFont="1" applyFill="1" applyBorder="1"/>
    <xf numFmtId="1" fontId="2" fillId="6" borderId="1" xfId="0" applyNumberFormat="1" applyFont="1" applyFill="1" applyBorder="1"/>
    <xf numFmtId="0" fontId="2" fillId="9" borderId="1" xfId="0" applyFont="1" applyFill="1" applyBorder="1"/>
    <xf numFmtId="1" fontId="2" fillId="9" borderId="1" xfId="0" applyNumberFormat="1" applyFont="1" applyFill="1" applyBorder="1"/>
    <xf numFmtId="0" fontId="2" fillId="13" borderId="1" xfId="0" applyFont="1" applyFill="1" applyBorder="1"/>
    <xf numFmtId="1" fontId="2" fillId="13" borderId="1" xfId="0" applyNumberFormat="1" applyFont="1" applyFill="1" applyBorder="1"/>
    <xf numFmtId="165" fontId="2" fillId="6" borderId="1" xfId="0" applyNumberFormat="1" applyFont="1" applyFill="1" applyBorder="1"/>
    <xf numFmtId="165" fontId="2" fillId="9" borderId="1" xfId="0" applyNumberFormat="1" applyFont="1" applyFill="1" applyBorder="1"/>
    <xf numFmtId="165" fontId="2" fillId="13" borderId="1" xfId="0" applyNumberFormat="1" applyFont="1" applyFill="1" applyBorder="1"/>
    <xf numFmtId="0" fontId="2" fillId="5" borderId="1" xfId="0" applyFont="1" applyFill="1" applyBorder="1"/>
    <xf numFmtId="1" fontId="2" fillId="5" borderId="1" xfId="0" applyNumberFormat="1" applyFont="1" applyFill="1" applyBorder="1"/>
    <xf numFmtId="165" fontId="2" fillId="5" borderId="1" xfId="0" applyNumberFormat="1" applyFont="1" applyFill="1" applyBorder="1"/>
    <xf numFmtId="0" fontId="2" fillId="11" borderId="1" xfId="0" applyFont="1" applyFill="1" applyBorder="1"/>
    <xf numFmtId="1" fontId="2" fillId="11" borderId="1" xfId="0" applyNumberFormat="1" applyFont="1" applyFill="1" applyBorder="1"/>
    <xf numFmtId="165" fontId="2" fillId="11" borderId="1" xfId="0" applyNumberFormat="1" applyFont="1" applyFill="1" applyBorder="1"/>
    <xf numFmtId="0" fontId="3" fillId="12" borderId="2" xfId="0" applyFont="1" applyFill="1" applyBorder="1"/>
    <xf numFmtId="164" fontId="0" fillId="7" borderId="5" xfId="0" applyNumberFormat="1" applyFill="1" applyBorder="1"/>
    <xf numFmtId="164" fontId="0" fillId="8" borderId="5" xfId="0" applyNumberFormat="1" applyFill="1" applyBorder="1"/>
    <xf numFmtId="164" fontId="0" fillId="10" borderId="5" xfId="0" applyNumberFormat="1" applyFill="1" applyBorder="1"/>
    <xf numFmtId="0" fontId="0" fillId="7" borderId="1" xfId="0" applyNumberFormat="1" applyFill="1" applyBorder="1"/>
    <xf numFmtId="165" fontId="0" fillId="6" borderId="1" xfId="0" applyNumberFormat="1" applyFill="1" applyBorder="1"/>
    <xf numFmtId="1" fontId="0" fillId="6" borderId="1" xfId="0" applyNumberFormat="1" applyFill="1" applyBorder="1"/>
    <xf numFmtId="0" fontId="0" fillId="8" borderId="5" xfId="0" applyFill="1" applyBorder="1" applyAlignment="1">
      <alignment horizontal="right"/>
    </xf>
    <xf numFmtId="1" fontId="0" fillId="8" borderId="1" xfId="0" applyNumberFormat="1" applyFill="1" applyBorder="1"/>
    <xf numFmtId="165" fontId="0" fillId="8" borderId="1" xfId="0" applyNumberFormat="1" applyFill="1" applyBorder="1"/>
    <xf numFmtId="0" fontId="0" fillId="17" borderId="5" xfId="0" applyFill="1" applyBorder="1" applyAlignment="1">
      <alignment horizontal="right"/>
    </xf>
    <xf numFmtId="0" fontId="0" fillId="17" borderId="1" xfId="0" applyFill="1" applyBorder="1"/>
    <xf numFmtId="1" fontId="0" fillId="17" borderId="1" xfId="0" applyNumberFormat="1" applyFill="1" applyBorder="1"/>
    <xf numFmtId="165" fontId="0" fillId="17" borderId="1" xfId="0" applyNumberFormat="1" applyFill="1" applyBorder="1"/>
    <xf numFmtId="164" fontId="0" fillId="17" borderId="1" xfId="0" applyNumberFormat="1" applyFill="1" applyBorder="1"/>
    <xf numFmtId="0" fontId="0" fillId="18" borderId="5" xfId="0" applyFill="1" applyBorder="1" applyAlignment="1">
      <alignment horizontal="right"/>
    </xf>
    <xf numFmtId="0" fontId="0" fillId="18" borderId="1" xfId="0" applyFill="1" applyBorder="1"/>
    <xf numFmtId="1" fontId="0" fillId="18" borderId="1" xfId="0" applyNumberFormat="1" applyFill="1" applyBorder="1"/>
    <xf numFmtId="165" fontId="0" fillId="18" borderId="1" xfId="0" applyNumberFormat="1" applyFill="1" applyBorder="1"/>
    <xf numFmtId="164" fontId="0" fillId="18" borderId="1" xfId="0" applyNumberFormat="1" applyFill="1" applyBorder="1"/>
    <xf numFmtId="0" fontId="0" fillId="19" borderId="5" xfId="0" applyFill="1" applyBorder="1" applyAlignment="1">
      <alignment horizontal="right"/>
    </xf>
    <xf numFmtId="0" fontId="0" fillId="19" borderId="1" xfId="0" applyFill="1" applyBorder="1"/>
    <xf numFmtId="1" fontId="0" fillId="19" borderId="1" xfId="0" applyNumberFormat="1" applyFill="1" applyBorder="1"/>
    <xf numFmtId="165" fontId="0" fillId="19" borderId="1" xfId="0" applyNumberFormat="1" applyFill="1" applyBorder="1"/>
    <xf numFmtId="164" fontId="0" fillId="19" borderId="1" xfId="0" applyNumberFormat="1" applyFill="1" applyBorder="1"/>
    <xf numFmtId="165" fontId="0" fillId="3" borderId="1" xfId="0" applyNumberFormat="1" applyFill="1" applyBorder="1"/>
    <xf numFmtId="1" fontId="0" fillId="3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D18" sqref="D18"/>
    </sheetView>
  </sheetViews>
  <sheetFormatPr defaultRowHeight="15" x14ac:dyDescent="0.25"/>
  <cols>
    <col min="1" max="1" width="19.85546875" customWidth="1"/>
    <col min="2" max="2" width="10.5703125" bestFit="1" customWidth="1"/>
    <col min="3" max="3" width="10.85546875" bestFit="1" customWidth="1"/>
    <col min="4" max="7" width="10.5703125" bestFit="1" customWidth="1"/>
    <col min="8" max="8" width="12.5703125" bestFit="1" customWidth="1"/>
    <col min="9" max="10" width="10.7109375" customWidth="1"/>
    <col min="11" max="11" width="14" bestFit="1" customWidth="1"/>
    <col min="12" max="13" width="10.7109375" bestFit="1" customWidth="1"/>
    <col min="14" max="14" width="10.5703125" bestFit="1" customWidth="1"/>
    <col min="15" max="15" width="12.5703125" bestFit="1" customWidth="1"/>
    <col min="16" max="16" width="10.7109375" bestFit="1" customWidth="1"/>
    <col min="17" max="17" width="14" bestFit="1" customWidth="1"/>
    <col min="18" max="19" width="10.7109375" bestFit="1" customWidth="1"/>
    <col min="20" max="21" width="10.5703125" bestFit="1" customWidth="1"/>
    <col min="22" max="25" width="10.7109375" bestFit="1" customWidth="1"/>
  </cols>
  <sheetData>
    <row r="1" spans="1:19" ht="18.75" x14ac:dyDescent="0.3">
      <c r="A1" s="33" t="s">
        <v>0</v>
      </c>
      <c r="B1" s="82" t="s">
        <v>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x14ac:dyDescent="0.25">
      <c r="A2" s="21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15" t="s">
        <v>3</v>
      </c>
      <c r="L2" s="15" t="s">
        <v>4</v>
      </c>
      <c r="M2" s="15" t="s">
        <v>5</v>
      </c>
      <c r="N2" s="15" t="s">
        <v>6</v>
      </c>
      <c r="O2" s="15" t="s">
        <v>7</v>
      </c>
      <c r="P2" s="15" t="s">
        <v>8</v>
      </c>
      <c r="Q2" s="15" t="s">
        <v>9</v>
      </c>
      <c r="R2" s="15" t="s">
        <v>10</v>
      </c>
      <c r="S2" s="15" t="s">
        <v>11</v>
      </c>
    </row>
    <row r="3" spans="1:19" x14ac:dyDescent="0.25">
      <c r="A3" s="21" t="s">
        <v>12</v>
      </c>
      <c r="B3" s="23">
        <v>2000</v>
      </c>
      <c r="C3" s="6">
        <v>2000</v>
      </c>
      <c r="D3" s="6">
        <v>2000</v>
      </c>
      <c r="E3" s="6">
        <v>2000</v>
      </c>
      <c r="F3" s="6">
        <v>2000</v>
      </c>
      <c r="G3" s="6">
        <v>2000</v>
      </c>
      <c r="H3" s="6">
        <v>2000</v>
      </c>
      <c r="I3" s="6">
        <v>2000</v>
      </c>
      <c r="J3" s="6">
        <v>2000</v>
      </c>
      <c r="K3" s="14">
        <v>3000</v>
      </c>
      <c r="L3" s="14">
        <v>3000</v>
      </c>
      <c r="M3" s="14">
        <v>3000</v>
      </c>
      <c r="N3" s="14">
        <v>3000</v>
      </c>
      <c r="O3" s="14">
        <v>3000</v>
      </c>
      <c r="P3" s="14">
        <v>3000</v>
      </c>
      <c r="Q3" s="14">
        <v>3000</v>
      </c>
      <c r="R3" s="14">
        <v>3000</v>
      </c>
      <c r="S3" s="14">
        <v>3000</v>
      </c>
    </row>
    <row r="4" spans="1:19" x14ac:dyDescent="0.25">
      <c r="A4" s="21" t="s">
        <v>37</v>
      </c>
      <c r="B4" s="39">
        <v>1.3500000000000001E-3</v>
      </c>
      <c r="C4" s="40">
        <v>1.1999999999999999E-3</v>
      </c>
      <c r="D4" s="40">
        <v>1.8E-3</v>
      </c>
      <c r="E4" s="40">
        <v>1.8E-3</v>
      </c>
      <c r="F4" s="40">
        <v>2.7000000000000001E-3</v>
      </c>
      <c r="G4" s="40">
        <v>3.2000000000000002E-3</v>
      </c>
      <c r="H4" s="40">
        <v>4.0499999999999998E-3</v>
      </c>
      <c r="I4" s="40">
        <v>5.0000000000000001E-3</v>
      </c>
      <c r="J4" s="40">
        <v>7.6E-3</v>
      </c>
      <c r="K4" s="42">
        <v>2.0249999999999999E-3</v>
      </c>
      <c r="L4" s="42">
        <v>1.8E-3</v>
      </c>
      <c r="M4" s="42">
        <v>2.7000000000000001E-3</v>
      </c>
      <c r="N4" s="42">
        <v>2.7000000000000001E-3</v>
      </c>
      <c r="O4" s="42">
        <v>4.0499999999999998E-3</v>
      </c>
      <c r="P4" s="42">
        <v>4.7999999999999996E-3</v>
      </c>
      <c r="Q4" s="42">
        <v>6.705E-3</v>
      </c>
      <c r="R4" s="42">
        <v>7.4999999999999997E-3</v>
      </c>
      <c r="S4" s="42">
        <v>1.14E-2</v>
      </c>
    </row>
    <row r="5" spans="1:19" x14ac:dyDescent="0.25">
      <c r="A5" s="21" t="s">
        <v>35</v>
      </c>
      <c r="B5" s="40"/>
      <c r="C5" s="40"/>
      <c r="D5" s="40"/>
      <c r="E5" s="40"/>
      <c r="F5" s="40"/>
      <c r="G5" s="40"/>
      <c r="H5" s="40"/>
      <c r="I5" s="40"/>
      <c r="J5" s="40"/>
      <c r="K5" s="42"/>
      <c r="L5" s="42"/>
      <c r="M5" s="42"/>
      <c r="N5" s="42"/>
      <c r="O5" s="42"/>
      <c r="P5" s="42"/>
      <c r="Q5" s="42"/>
      <c r="R5" s="42"/>
      <c r="S5" s="42"/>
    </row>
    <row r="6" spans="1:19" x14ac:dyDescent="0.25">
      <c r="A6" s="21" t="s">
        <v>36</v>
      </c>
      <c r="B6" s="41">
        <f t="shared" ref="B6:S6" si="0">1/B4</f>
        <v>740.74074074074065</v>
      </c>
      <c r="C6" s="41">
        <f t="shared" si="0"/>
        <v>833.33333333333337</v>
      </c>
      <c r="D6" s="41">
        <f t="shared" si="0"/>
        <v>555.55555555555554</v>
      </c>
      <c r="E6" s="41">
        <f t="shared" si="0"/>
        <v>555.55555555555554</v>
      </c>
      <c r="F6" s="41">
        <f t="shared" si="0"/>
        <v>370.37037037037032</v>
      </c>
      <c r="G6" s="41">
        <f t="shared" si="0"/>
        <v>312.5</v>
      </c>
      <c r="H6" s="41">
        <f t="shared" si="0"/>
        <v>246.9135802469136</v>
      </c>
      <c r="I6" s="41">
        <f t="shared" si="0"/>
        <v>200</v>
      </c>
      <c r="J6" s="41">
        <f t="shared" si="0"/>
        <v>131.57894736842104</v>
      </c>
      <c r="K6" s="43">
        <f t="shared" si="0"/>
        <v>493.82716049382719</v>
      </c>
      <c r="L6" s="43">
        <f t="shared" si="0"/>
        <v>555.55555555555554</v>
      </c>
      <c r="M6" s="43">
        <f t="shared" si="0"/>
        <v>370.37037037037032</v>
      </c>
      <c r="N6" s="43">
        <f t="shared" si="0"/>
        <v>370.37037037037032</v>
      </c>
      <c r="O6" s="43">
        <f t="shared" si="0"/>
        <v>246.9135802469136</v>
      </c>
      <c r="P6" s="43">
        <f t="shared" si="0"/>
        <v>208.33333333333334</v>
      </c>
      <c r="Q6" s="43">
        <f t="shared" si="0"/>
        <v>149.14243102162564</v>
      </c>
      <c r="R6" s="43">
        <f t="shared" si="0"/>
        <v>133.33333333333334</v>
      </c>
      <c r="S6" s="43">
        <f t="shared" si="0"/>
        <v>87.719298245614027</v>
      </c>
    </row>
    <row r="7" spans="1:19" x14ac:dyDescent="0.25">
      <c r="A7" s="21" t="s">
        <v>38</v>
      </c>
      <c r="B7" s="46">
        <f>1/0.015</f>
        <v>66.666666666666671</v>
      </c>
      <c r="C7" s="46">
        <f>1/0.02</f>
        <v>50</v>
      </c>
      <c r="D7" s="46">
        <f>1/0.02</f>
        <v>50</v>
      </c>
      <c r="E7" s="46">
        <f>1/0.03</f>
        <v>33.333333333333336</v>
      </c>
      <c r="F7" s="46">
        <f>1/0.03</f>
        <v>33.333333333333336</v>
      </c>
      <c r="G7" s="46">
        <f>1/0.04</f>
        <v>25</v>
      </c>
      <c r="H7" s="46">
        <f>1/0.045</f>
        <v>22.222222222222221</v>
      </c>
      <c r="I7" s="46">
        <f>1/0.05</f>
        <v>20</v>
      </c>
      <c r="J7" s="46">
        <f>1/0.04</f>
        <v>25</v>
      </c>
      <c r="K7" s="47">
        <f>1/0.015</f>
        <v>66.666666666666671</v>
      </c>
      <c r="L7" s="47">
        <f>1/0.02</f>
        <v>50</v>
      </c>
      <c r="M7" s="47">
        <f>1/0.02</f>
        <v>50</v>
      </c>
      <c r="N7" s="47">
        <f>1/0.03</f>
        <v>33.333333333333336</v>
      </c>
      <c r="O7" s="47">
        <f>1/0.03</f>
        <v>33.333333333333336</v>
      </c>
      <c r="P7" s="47">
        <f>1/0.04</f>
        <v>25</v>
      </c>
      <c r="Q7" s="47">
        <f>1/0.045</f>
        <v>22.222222222222221</v>
      </c>
      <c r="R7" s="47">
        <f>1/0.05</f>
        <v>20</v>
      </c>
      <c r="S7" s="47">
        <f>1/0.04</f>
        <v>25</v>
      </c>
    </row>
    <row r="8" spans="1:19" x14ac:dyDescent="0.25">
      <c r="A8" s="22" t="s">
        <v>13</v>
      </c>
      <c r="B8" s="10">
        <f>B11/B6</f>
        <v>29.025000000000002</v>
      </c>
      <c r="C8" s="10">
        <f t="shared" ref="C8:R8" si="1">C11/C6</f>
        <v>22.56</v>
      </c>
      <c r="D8" s="10">
        <f t="shared" si="1"/>
        <v>33.840000000000003</v>
      </c>
      <c r="E8" s="10">
        <f t="shared" si="1"/>
        <v>32.4</v>
      </c>
      <c r="F8" s="10">
        <f t="shared" si="1"/>
        <v>48.600000000000009</v>
      </c>
      <c r="G8" s="10">
        <f t="shared" si="1"/>
        <v>57.6</v>
      </c>
      <c r="H8" s="10">
        <f t="shared" si="1"/>
        <v>72.899999999999991</v>
      </c>
      <c r="I8" s="10">
        <f t="shared" si="1"/>
        <v>90</v>
      </c>
      <c r="J8" s="10">
        <f t="shared" si="1"/>
        <v>133</v>
      </c>
      <c r="K8" s="16">
        <f t="shared" si="1"/>
        <v>43.537499999999994</v>
      </c>
      <c r="L8" s="16">
        <f t="shared" si="1"/>
        <v>33.840000000000003</v>
      </c>
      <c r="M8" s="16">
        <f t="shared" si="1"/>
        <v>50.760000000000005</v>
      </c>
      <c r="N8" s="16">
        <f t="shared" si="1"/>
        <v>48.600000000000009</v>
      </c>
      <c r="O8" s="16">
        <f t="shared" si="1"/>
        <v>72.899999999999991</v>
      </c>
      <c r="P8" s="16">
        <f t="shared" si="1"/>
        <v>86.399999999999991</v>
      </c>
      <c r="Q8" s="16">
        <f t="shared" si="1"/>
        <v>120.69000000000001</v>
      </c>
      <c r="R8" s="16">
        <f t="shared" si="1"/>
        <v>135</v>
      </c>
      <c r="S8" s="16">
        <f>S11/S6</f>
        <v>199.50000000000003</v>
      </c>
    </row>
    <row r="9" spans="1:19" x14ac:dyDescent="0.25">
      <c r="A9" s="22" t="s">
        <v>14</v>
      </c>
      <c r="B9" s="10">
        <f>B5*B8</f>
        <v>0</v>
      </c>
      <c r="C9" s="10">
        <f t="shared" ref="C9:S9" si="2">C5*C8</f>
        <v>0</v>
      </c>
      <c r="D9" s="10">
        <f t="shared" si="2"/>
        <v>0</v>
      </c>
      <c r="E9" s="10">
        <f t="shared" si="2"/>
        <v>0</v>
      </c>
      <c r="F9" s="10">
        <f t="shared" si="2"/>
        <v>0</v>
      </c>
      <c r="G9" s="10">
        <f t="shared" si="2"/>
        <v>0</v>
      </c>
      <c r="H9" s="10">
        <f t="shared" si="2"/>
        <v>0</v>
      </c>
      <c r="I9" s="10">
        <f t="shared" si="2"/>
        <v>0</v>
      </c>
      <c r="J9" s="10">
        <f t="shared" si="2"/>
        <v>0</v>
      </c>
      <c r="K9" s="16">
        <f t="shared" si="2"/>
        <v>0</v>
      </c>
      <c r="L9" s="16">
        <f t="shared" si="2"/>
        <v>0</v>
      </c>
      <c r="M9" s="16">
        <f t="shared" si="2"/>
        <v>0</v>
      </c>
      <c r="N9" s="16">
        <f t="shared" si="2"/>
        <v>0</v>
      </c>
      <c r="O9" s="16">
        <f t="shared" si="2"/>
        <v>0</v>
      </c>
      <c r="P9" s="16">
        <f t="shared" si="2"/>
        <v>0</v>
      </c>
      <c r="Q9" s="16">
        <f t="shared" si="2"/>
        <v>0</v>
      </c>
      <c r="R9" s="16">
        <f t="shared" si="2"/>
        <v>0</v>
      </c>
      <c r="S9" s="16">
        <f t="shared" si="2"/>
        <v>0</v>
      </c>
    </row>
    <row r="10" spans="1:19" x14ac:dyDescent="0.25">
      <c r="A10" s="22" t="s">
        <v>15</v>
      </c>
      <c r="B10" s="10">
        <f>B11/B7</f>
        <v>322.5</v>
      </c>
      <c r="C10" s="10">
        <f t="shared" ref="C10:J10" si="3">C11/C7</f>
        <v>376</v>
      </c>
      <c r="D10" s="10">
        <f t="shared" si="3"/>
        <v>376</v>
      </c>
      <c r="E10" s="10">
        <f t="shared" si="3"/>
        <v>540</v>
      </c>
      <c r="F10" s="10">
        <f t="shared" si="3"/>
        <v>540</v>
      </c>
      <c r="G10" s="10">
        <f t="shared" si="3"/>
        <v>720</v>
      </c>
      <c r="H10" s="10">
        <f t="shared" si="3"/>
        <v>810</v>
      </c>
      <c r="I10" s="10">
        <f t="shared" si="3"/>
        <v>900</v>
      </c>
      <c r="J10" s="10">
        <f t="shared" si="3"/>
        <v>700</v>
      </c>
      <c r="K10" s="16">
        <f t="shared" ref="K10" si="4">K11/K7</f>
        <v>322.5</v>
      </c>
      <c r="L10" s="16">
        <f t="shared" ref="L10" si="5">L11/L7</f>
        <v>376</v>
      </c>
      <c r="M10" s="16">
        <f t="shared" ref="M10" si="6">M11/M7</f>
        <v>376</v>
      </c>
      <c r="N10" s="16">
        <f t="shared" ref="N10" si="7">N11/N7</f>
        <v>540</v>
      </c>
      <c r="O10" s="16">
        <f t="shared" ref="O10" si="8">O11/O7</f>
        <v>540</v>
      </c>
      <c r="P10" s="16">
        <f t="shared" ref="P10" si="9">P11/P7</f>
        <v>720</v>
      </c>
      <c r="Q10" s="16">
        <f t="shared" ref="Q10" si="10">Q11/Q7</f>
        <v>810</v>
      </c>
      <c r="R10" s="16">
        <f t="shared" ref="R10" si="11">R11/R7</f>
        <v>900</v>
      </c>
      <c r="S10" s="16">
        <f t="shared" ref="S10" si="12">S11/S7</f>
        <v>700</v>
      </c>
    </row>
    <row r="11" spans="1:19" x14ac:dyDescent="0.25">
      <c r="A11" s="22" t="s">
        <v>16</v>
      </c>
      <c r="B11" s="10">
        <v>21500</v>
      </c>
      <c r="C11" s="10">
        <v>18800</v>
      </c>
      <c r="D11" s="10">
        <v>18800</v>
      </c>
      <c r="E11" s="10">
        <v>18000</v>
      </c>
      <c r="F11" s="10">
        <v>18000</v>
      </c>
      <c r="G11" s="10">
        <v>18000</v>
      </c>
      <c r="H11" s="10">
        <v>18000</v>
      </c>
      <c r="I11" s="10">
        <v>18000</v>
      </c>
      <c r="J11" s="10">
        <v>17500</v>
      </c>
      <c r="K11" s="16">
        <v>21500</v>
      </c>
      <c r="L11" s="16">
        <v>18800</v>
      </c>
      <c r="M11" s="16">
        <v>18800</v>
      </c>
      <c r="N11" s="16">
        <v>18000</v>
      </c>
      <c r="O11" s="16">
        <v>18000</v>
      </c>
      <c r="P11" s="16">
        <v>18000</v>
      </c>
      <c r="Q11" s="16">
        <v>18000</v>
      </c>
      <c r="R11" s="16">
        <v>18000</v>
      </c>
      <c r="S11" s="16">
        <v>17500</v>
      </c>
    </row>
    <row r="13" spans="1:19" ht="18.75" x14ac:dyDescent="0.3">
      <c r="A13" s="33" t="s">
        <v>17</v>
      </c>
      <c r="B13" s="83" t="s">
        <v>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</row>
    <row r="14" spans="1:19" x14ac:dyDescent="0.25">
      <c r="A14" s="22" t="s">
        <v>13</v>
      </c>
      <c r="B14" s="9">
        <f>B8*0.7</f>
        <v>20.317499999999999</v>
      </c>
      <c r="C14" s="9">
        <f t="shared" ref="C14:S14" si="13">C8*0.7</f>
        <v>15.791999999999998</v>
      </c>
      <c r="D14" s="9">
        <f t="shared" si="13"/>
        <v>23.688000000000002</v>
      </c>
      <c r="E14" s="9">
        <f t="shared" si="13"/>
        <v>22.679999999999996</v>
      </c>
      <c r="F14" s="9">
        <f t="shared" si="13"/>
        <v>34.020000000000003</v>
      </c>
      <c r="G14" s="9">
        <f t="shared" si="13"/>
        <v>40.32</v>
      </c>
      <c r="H14" s="9">
        <f t="shared" si="13"/>
        <v>51.029999999999994</v>
      </c>
      <c r="I14" s="9">
        <f t="shared" si="13"/>
        <v>62.999999999999993</v>
      </c>
      <c r="J14" s="9">
        <f t="shared" si="13"/>
        <v>93.1</v>
      </c>
      <c r="K14" s="13">
        <f t="shared" si="13"/>
        <v>30.476249999999993</v>
      </c>
      <c r="L14" s="13">
        <f t="shared" si="13"/>
        <v>23.688000000000002</v>
      </c>
      <c r="M14" s="13">
        <f t="shared" si="13"/>
        <v>35.532000000000004</v>
      </c>
      <c r="N14" s="13">
        <f t="shared" si="13"/>
        <v>34.020000000000003</v>
      </c>
      <c r="O14" s="13">
        <f t="shared" si="13"/>
        <v>51.029999999999994</v>
      </c>
      <c r="P14" s="13">
        <f t="shared" si="13"/>
        <v>60.47999999999999</v>
      </c>
      <c r="Q14" s="13">
        <f t="shared" si="13"/>
        <v>84.483000000000004</v>
      </c>
      <c r="R14" s="13">
        <f t="shared" si="13"/>
        <v>94.5</v>
      </c>
      <c r="S14" s="13">
        <f t="shared" si="13"/>
        <v>139.65</v>
      </c>
    </row>
    <row r="15" spans="1:19" x14ac:dyDescent="0.25">
      <c r="A15" s="22" t="s">
        <v>14</v>
      </c>
      <c r="B15" s="9">
        <f>B9*0.7</f>
        <v>0</v>
      </c>
      <c r="C15" s="9">
        <f t="shared" ref="C15:S15" si="14">C9*0.7</f>
        <v>0</v>
      </c>
      <c r="D15" s="9">
        <f t="shared" si="14"/>
        <v>0</v>
      </c>
      <c r="E15" s="9">
        <f t="shared" si="14"/>
        <v>0</v>
      </c>
      <c r="F15" s="9">
        <f t="shared" si="14"/>
        <v>0</v>
      </c>
      <c r="G15" s="9">
        <f t="shared" si="14"/>
        <v>0</v>
      </c>
      <c r="H15" s="9">
        <f t="shared" si="14"/>
        <v>0</v>
      </c>
      <c r="I15" s="9">
        <f t="shared" si="14"/>
        <v>0</v>
      </c>
      <c r="J15" s="9">
        <f t="shared" si="14"/>
        <v>0</v>
      </c>
      <c r="K15" s="13">
        <f t="shared" si="14"/>
        <v>0</v>
      </c>
      <c r="L15" s="13">
        <f t="shared" si="14"/>
        <v>0</v>
      </c>
      <c r="M15" s="13">
        <f t="shared" si="14"/>
        <v>0</v>
      </c>
      <c r="N15" s="13">
        <f t="shared" si="14"/>
        <v>0</v>
      </c>
      <c r="O15" s="13">
        <f t="shared" si="14"/>
        <v>0</v>
      </c>
      <c r="P15" s="13">
        <f t="shared" si="14"/>
        <v>0</v>
      </c>
      <c r="Q15" s="13">
        <f t="shared" si="14"/>
        <v>0</v>
      </c>
      <c r="R15" s="13">
        <f t="shared" si="14"/>
        <v>0</v>
      </c>
      <c r="S15" s="13">
        <f t="shared" si="14"/>
        <v>0</v>
      </c>
    </row>
    <row r="16" spans="1:19" x14ac:dyDescent="0.25">
      <c r="A16" s="22" t="s">
        <v>15</v>
      </c>
      <c r="B16" s="9">
        <f>B10*0.7</f>
        <v>225.74999999999997</v>
      </c>
      <c r="C16" s="9">
        <f t="shared" ref="C16:S16" si="15">C10*0.7</f>
        <v>263.2</v>
      </c>
      <c r="D16" s="9">
        <f t="shared" si="15"/>
        <v>263.2</v>
      </c>
      <c r="E16" s="9">
        <f t="shared" si="15"/>
        <v>378</v>
      </c>
      <c r="F16" s="9">
        <f t="shared" si="15"/>
        <v>378</v>
      </c>
      <c r="G16" s="9">
        <f t="shared" si="15"/>
        <v>503.99999999999994</v>
      </c>
      <c r="H16" s="9">
        <f t="shared" si="15"/>
        <v>567</v>
      </c>
      <c r="I16" s="9">
        <f t="shared" si="15"/>
        <v>630</v>
      </c>
      <c r="J16" s="9">
        <f t="shared" si="15"/>
        <v>489.99999999999994</v>
      </c>
      <c r="K16" s="13">
        <f t="shared" si="15"/>
        <v>225.74999999999997</v>
      </c>
      <c r="L16" s="13">
        <f t="shared" si="15"/>
        <v>263.2</v>
      </c>
      <c r="M16" s="13">
        <f t="shared" si="15"/>
        <v>263.2</v>
      </c>
      <c r="N16" s="13">
        <f t="shared" si="15"/>
        <v>378</v>
      </c>
      <c r="O16" s="13">
        <f t="shared" si="15"/>
        <v>378</v>
      </c>
      <c r="P16" s="13">
        <f t="shared" si="15"/>
        <v>503.99999999999994</v>
      </c>
      <c r="Q16" s="13">
        <f t="shared" si="15"/>
        <v>567</v>
      </c>
      <c r="R16" s="13">
        <f t="shared" si="15"/>
        <v>630</v>
      </c>
      <c r="S16" s="13">
        <f t="shared" si="15"/>
        <v>489.99999999999994</v>
      </c>
    </row>
    <row r="17" spans="1:19" x14ac:dyDescent="0.25">
      <c r="A17" s="22" t="s">
        <v>16</v>
      </c>
      <c r="B17" s="9">
        <f>B11*0.7</f>
        <v>15049.999999999998</v>
      </c>
      <c r="C17" s="9">
        <f t="shared" ref="C17:F17" si="16">C11*0.7</f>
        <v>13160</v>
      </c>
      <c r="D17" s="9">
        <f t="shared" si="16"/>
        <v>13160</v>
      </c>
      <c r="E17" s="9">
        <f t="shared" si="16"/>
        <v>12600</v>
      </c>
      <c r="F17" s="9">
        <f t="shared" si="16"/>
        <v>12600</v>
      </c>
      <c r="G17" s="9">
        <f>G11*0.7</f>
        <v>12600</v>
      </c>
      <c r="H17" s="9">
        <f>H11*0.7</f>
        <v>12600</v>
      </c>
      <c r="I17" s="9">
        <f>I11*0.7</f>
        <v>12600</v>
      </c>
      <c r="J17" s="9">
        <f>J11*0.7</f>
        <v>12250</v>
      </c>
      <c r="K17" s="13">
        <v>15049.999999999998</v>
      </c>
      <c r="L17" s="13">
        <v>13160</v>
      </c>
      <c r="M17" s="13">
        <v>13160</v>
      </c>
      <c r="N17" s="13">
        <v>12600</v>
      </c>
      <c r="O17" s="13">
        <v>12600</v>
      </c>
      <c r="P17" s="13">
        <v>12600</v>
      </c>
      <c r="Q17" s="13">
        <v>12600</v>
      </c>
      <c r="R17" s="13">
        <v>12600</v>
      </c>
      <c r="S17" s="13">
        <v>12250</v>
      </c>
    </row>
    <row r="19" spans="1:19" x14ac:dyDescent="0.25">
      <c r="A19" s="34"/>
    </row>
  </sheetData>
  <mergeCells count="2">
    <mergeCell ref="B1:S1"/>
    <mergeCell ref="B13:S1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H20" sqref="H20"/>
    </sheetView>
  </sheetViews>
  <sheetFormatPr defaultRowHeight="15" x14ac:dyDescent="0.25"/>
  <cols>
    <col min="1" max="1" width="18.85546875" bestFit="1" customWidth="1"/>
    <col min="2" max="6" width="10.5703125" bestFit="1" customWidth="1"/>
    <col min="7" max="7" width="20.42578125" bestFit="1" customWidth="1"/>
    <col min="8" max="40" width="10.5703125" bestFit="1" customWidth="1"/>
  </cols>
  <sheetData>
    <row r="1" spans="1:15" ht="18.75" x14ac:dyDescent="0.3">
      <c r="A1" s="33" t="s">
        <v>0</v>
      </c>
      <c r="B1" s="82" t="s">
        <v>63</v>
      </c>
      <c r="C1" s="82"/>
      <c r="D1" s="82"/>
      <c r="E1" s="82"/>
      <c r="G1" s="33" t="s">
        <v>0</v>
      </c>
      <c r="H1" s="82" t="s">
        <v>64</v>
      </c>
      <c r="I1" s="82"/>
      <c r="J1" s="82"/>
      <c r="K1" s="82"/>
      <c r="L1" s="82"/>
      <c r="M1" s="82"/>
      <c r="N1" s="82"/>
      <c r="O1" s="82"/>
    </row>
    <row r="2" spans="1:15" x14ac:dyDescent="0.25">
      <c r="A2" s="21" t="s">
        <v>2</v>
      </c>
      <c r="B2" s="7" t="s">
        <v>25</v>
      </c>
      <c r="C2" s="7" t="s">
        <v>21</v>
      </c>
      <c r="D2" s="7" t="s">
        <v>26</v>
      </c>
      <c r="E2" s="7" t="s">
        <v>27</v>
      </c>
      <c r="G2" s="21" t="s">
        <v>2</v>
      </c>
      <c r="H2" s="7" t="s">
        <v>25</v>
      </c>
      <c r="I2" s="7" t="s">
        <v>21</v>
      </c>
      <c r="J2" s="7" t="s">
        <v>26</v>
      </c>
      <c r="K2" s="7" t="s">
        <v>27</v>
      </c>
      <c r="L2" s="15" t="s">
        <v>25</v>
      </c>
      <c r="M2" s="15" t="s">
        <v>21</v>
      </c>
      <c r="N2" s="15" t="s">
        <v>26</v>
      </c>
      <c r="O2" s="15" t="s">
        <v>27</v>
      </c>
    </row>
    <row r="3" spans="1:15" x14ac:dyDescent="0.25">
      <c r="A3" s="21" t="s">
        <v>12</v>
      </c>
      <c r="B3" s="6">
        <v>2000</v>
      </c>
      <c r="C3" s="6">
        <v>2000</v>
      </c>
      <c r="D3" s="6">
        <v>2000</v>
      </c>
      <c r="E3" s="6">
        <v>2000</v>
      </c>
      <c r="G3" s="21" t="s">
        <v>12</v>
      </c>
      <c r="H3" s="6">
        <v>2000</v>
      </c>
      <c r="I3" s="6">
        <v>2000</v>
      </c>
      <c r="J3" s="6">
        <v>2000</v>
      </c>
      <c r="K3" s="6">
        <v>2000</v>
      </c>
      <c r="L3" s="14">
        <v>3000</v>
      </c>
      <c r="M3" s="14">
        <v>3000</v>
      </c>
      <c r="N3" s="14">
        <v>3000</v>
      </c>
      <c r="O3" s="14">
        <v>3000</v>
      </c>
    </row>
    <row r="4" spans="1:15" x14ac:dyDescent="0.25">
      <c r="A4" s="21" t="s">
        <v>37</v>
      </c>
      <c r="B4" s="40">
        <v>3.8E-3</v>
      </c>
      <c r="C4" s="40">
        <v>4.7999999999999996E-3</v>
      </c>
      <c r="D4" s="40">
        <v>5.7999999999999996E-3</v>
      </c>
      <c r="E4" s="40">
        <v>7.0000000000000001E-3</v>
      </c>
      <c r="G4" s="21" t="s">
        <v>37</v>
      </c>
      <c r="H4" s="40">
        <v>3.8E-3</v>
      </c>
      <c r="I4" s="40">
        <v>4.7999999999999996E-3</v>
      </c>
      <c r="J4" s="40">
        <v>5.7999999999999996E-3</v>
      </c>
      <c r="K4" s="40">
        <v>7.0000000000000001E-3</v>
      </c>
      <c r="L4" s="42">
        <v>5.7000000000000002E-3</v>
      </c>
      <c r="M4" s="42">
        <v>7.1999999999999998E-3</v>
      </c>
      <c r="N4" s="42">
        <v>8.6999999999999994E-3</v>
      </c>
      <c r="O4" s="42">
        <v>1.0500000000000001E-2</v>
      </c>
    </row>
    <row r="5" spans="1:15" x14ac:dyDescent="0.25">
      <c r="A5" s="21" t="s">
        <v>35</v>
      </c>
      <c r="B5" s="40"/>
      <c r="C5" s="40"/>
      <c r="D5" s="40"/>
      <c r="E5" s="40"/>
      <c r="G5" s="21" t="s">
        <v>35</v>
      </c>
      <c r="H5" s="40"/>
      <c r="I5" s="40"/>
      <c r="J5" s="40"/>
      <c r="K5" s="40"/>
      <c r="L5" s="42"/>
      <c r="M5" s="42"/>
      <c r="N5" s="42"/>
      <c r="O5" s="42"/>
    </row>
    <row r="6" spans="1:15" x14ac:dyDescent="0.25">
      <c r="A6" s="21" t="s">
        <v>36</v>
      </c>
      <c r="B6" s="41">
        <f>1/B4</f>
        <v>263.15789473684208</v>
      </c>
      <c r="C6" s="41">
        <f t="shared" ref="C6:E6" si="0">1/C4</f>
        <v>208.33333333333334</v>
      </c>
      <c r="D6" s="41">
        <f t="shared" si="0"/>
        <v>172.41379310344828</v>
      </c>
      <c r="E6" s="41">
        <f t="shared" si="0"/>
        <v>142.85714285714286</v>
      </c>
      <c r="G6" s="21" t="s">
        <v>36</v>
      </c>
      <c r="H6" s="41">
        <f>1/H4</f>
        <v>263.15789473684208</v>
      </c>
      <c r="I6" s="41">
        <f t="shared" ref="I6:O6" si="1">1/I4</f>
        <v>208.33333333333334</v>
      </c>
      <c r="J6" s="41">
        <f t="shared" si="1"/>
        <v>172.41379310344828</v>
      </c>
      <c r="K6" s="41">
        <f t="shared" si="1"/>
        <v>142.85714285714286</v>
      </c>
      <c r="L6" s="43">
        <f t="shared" si="1"/>
        <v>175.43859649122805</v>
      </c>
      <c r="M6" s="43">
        <f t="shared" si="1"/>
        <v>138.88888888888889</v>
      </c>
      <c r="N6" s="43">
        <f t="shared" si="1"/>
        <v>114.94252873563219</v>
      </c>
      <c r="O6" s="43">
        <f t="shared" si="1"/>
        <v>95.238095238095227</v>
      </c>
    </row>
    <row r="7" spans="1:15" x14ac:dyDescent="0.25">
      <c r="A7" s="21" t="s">
        <v>38</v>
      </c>
      <c r="B7" s="46">
        <f>1/0.02</f>
        <v>50</v>
      </c>
      <c r="C7" s="46">
        <f>1/0.02</f>
        <v>50</v>
      </c>
      <c r="D7" s="46">
        <f t="shared" ref="D7:E7" si="2">1/0.02</f>
        <v>50</v>
      </c>
      <c r="E7" s="46">
        <f t="shared" si="2"/>
        <v>50</v>
      </c>
      <c r="G7" s="21" t="s">
        <v>38</v>
      </c>
      <c r="H7" s="46">
        <f>1/0.02</f>
        <v>50</v>
      </c>
      <c r="I7" s="46">
        <f>1/0.02</f>
        <v>50</v>
      </c>
      <c r="J7" s="46">
        <f t="shared" ref="J7:K7" si="3">1/0.02</f>
        <v>50</v>
      </c>
      <c r="K7" s="46">
        <f t="shared" si="3"/>
        <v>50</v>
      </c>
      <c r="L7" s="47">
        <f>1/0.02</f>
        <v>50</v>
      </c>
      <c r="M7" s="47">
        <f>1/0.02</f>
        <v>50</v>
      </c>
      <c r="N7" s="47">
        <f t="shared" ref="N7:O7" si="4">1/0.02</f>
        <v>50</v>
      </c>
      <c r="O7" s="47">
        <f t="shared" si="4"/>
        <v>50</v>
      </c>
    </row>
    <row r="8" spans="1:15" x14ac:dyDescent="0.25">
      <c r="A8" s="22" t="s">
        <v>13</v>
      </c>
      <c r="B8" s="10">
        <f>B11/B6</f>
        <v>64.600000000000009</v>
      </c>
      <c r="C8" s="10">
        <f t="shared" ref="C8:E8" si="5">C11/C6</f>
        <v>84</v>
      </c>
      <c r="D8" s="10">
        <f t="shared" si="5"/>
        <v>101.5</v>
      </c>
      <c r="E8" s="10">
        <f t="shared" si="5"/>
        <v>129.5</v>
      </c>
      <c r="G8" s="22" t="s">
        <v>13</v>
      </c>
      <c r="H8" s="10">
        <f>H11/H6</f>
        <v>64.600000000000009</v>
      </c>
      <c r="I8" s="10">
        <f t="shared" ref="I8:O8" si="6">I11/I6</f>
        <v>84</v>
      </c>
      <c r="J8" s="10">
        <f t="shared" si="6"/>
        <v>101.5</v>
      </c>
      <c r="K8" s="10">
        <f t="shared" si="6"/>
        <v>129.5</v>
      </c>
      <c r="L8" s="16">
        <f t="shared" si="6"/>
        <v>96.9</v>
      </c>
      <c r="M8" s="16">
        <f t="shared" si="6"/>
        <v>126</v>
      </c>
      <c r="N8" s="16">
        <f t="shared" si="6"/>
        <v>152.25</v>
      </c>
      <c r="O8" s="16">
        <f t="shared" si="6"/>
        <v>194.25000000000003</v>
      </c>
    </row>
    <row r="9" spans="1:15" x14ac:dyDescent="0.25">
      <c r="A9" s="22" t="s">
        <v>14</v>
      </c>
      <c r="B9" s="10">
        <f>B5*B8</f>
        <v>0</v>
      </c>
      <c r="C9" s="10">
        <f t="shared" ref="C9:E9" si="7">C5*C8</f>
        <v>0</v>
      </c>
      <c r="D9" s="10">
        <f t="shared" si="7"/>
        <v>0</v>
      </c>
      <c r="E9" s="10">
        <f t="shared" si="7"/>
        <v>0</v>
      </c>
      <c r="G9" s="22" t="s">
        <v>14</v>
      </c>
      <c r="H9" s="10">
        <f>H5*H8</f>
        <v>0</v>
      </c>
      <c r="I9" s="10">
        <f t="shared" ref="I9:O9" si="8">I5*I8</f>
        <v>0</v>
      </c>
      <c r="J9" s="10">
        <f t="shared" si="8"/>
        <v>0</v>
      </c>
      <c r="K9" s="10">
        <f t="shared" si="8"/>
        <v>0</v>
      </c>
      <c r="L9" s="16">
        <f t="shared" si="8"/>
        <v>0</v>
      </c>
      <c r="M9" s="16">
        <f t="shared" si="8"/>
        <v>0</v>
      </c>
      <c r="N9" s="16">
        <f t="shared" si="8"/>
        <v>0</v>
      </c>
      <c r="O9" s="16">
        <f t="shared" si="8"/>
        <v>0</v>
      </c>
    </row>
    <row r="10" spans="1:15" x14ac:dyDescent="0.25">
      <c r="A10" s="22" t="s">
        <v>15</v>
      </c>
      <c r="B10" s="10">
        <f>B11/B7</f>
        <v>340</v>
      </c>
      <c r="C10" s="10">
        <f t="shared" ref="C10:E10" si="9">C11/C7</f>
        <v>350</v>
      </c>
      <c r="D10" s="10">
        <f t="shared" si="9"/>
        <v>350</v>
      </c>
      <c r="E10" s="10">
        <f t="shared" si="9"/>
        <v>370</v>
      </c>
      <c r="G10" s="22" t="s">
        <v>15</v>
      </c>
      <c r="H10" s="10">
        <f>H11/H7</f>
        <v>340</v>
      </c>
      <c r="I10" s="10">
        <f t="shared" ref="I10:O10" si="10">I11/I7</f>
        <v>350</v>
      </c>
      <c r="J10" s="10">
        <f t="shared" si="10"/>
        <v>350</v>
      </c>
      <c r="K10" s="10">
        <f t="shared" si="10"/>
        <v>370</v>
      </c>
      <c r="L10" s="16">
        <f t="shared" si="10"/>
        <v>340</v>
      </c>
      <c r="M10" s="16">
        <f t="shared" si="10"/>
        <v>350</v>
      </c>
      <c r="N10" s="16">
        <f t="shared" si="10"/>
        <v>350</v>
      </c>
      <c r="O10" s="16">
        <f t="shared" si="10"/>
        <v>370</v>
      </c>
    </row>
    <row r="11" spans="1:15" x14ac:dyDescent="0.25">
      <c r="A11" s="22" t="s">
        <v>16</v>
      </c>
      <c r="B11" s="10">
        <v>17000</v>
      </c>
      <c r="C11" s="10">
        <v>17500</v>
      </c>
      <c r="D11" s="10">
        <v>17500</v>
      </c>
      <c r="E11" s="10">
        <v>18500</v>
      </c>
      <c r="G11" s="22" t="s">
        <v>16</v>
      </c>
      <c r="H11" s="10">
        <v>17000</v>
      </c>
      <c r="I11" s="10">
        <v>17500</v>
      </c>
      <c r="J11" s="10">
        <v>17500</v>
      </c>
      <c r="K11" s="10">
        <v>18500</v>
      </c>
      <c r="L11" s="16">
        <v>17000</v>
      </c>
      <c r="M11" s="16">
        <v>17500</v>
      </c>
      <c r="N11" s="16">
        <v>17500</v>
      </c>
      <c r="O11" s="16">
        <v>18500</v>
      </c>
    </row>
    <row r="13" spans="1:15" ht="18.75" x14ac:dyDescent="0.3">
      <c r="A13" s="33" t="s">
        <v>17</v>
      </c>
      <c r="B13" s="82" t="s">
        <v>63</v>
      </c>
      <c r="C13" s="82"/>
      <c r="D13" s="82"/>
      <c r="E13" s="82"/>
      <c r="G13" s="33" t="s">
        <v>17</v>
      </c>
      <c r="H13" s="84" t="s">
        <v>64</v>
      </c>
      <c r="I13" s="85"/>
      <c r="J13" s="85"/>
      <c r="K13" s="85"/>
      <c r="L13" s="85"/>
      <c r="M13" s="85"/>
      <c r="N13" s="85"/>
      <c r="O13" s="86"/>
    </row>
    <row r="14" spans="1:15" x14ac:dyDescent="0.25">
      <c r="A14" s="22" t="s">
        <v>13</v>
      </c>
      <c r="B14" s="27">
        <f>B8*0.7</f>
        <v>45.220000000000006</v>
      </c>
      <c r="C14" s="27">
        <f t="shared" ref="C14:E17" si="11">C8*0.7</f>
        <v>58.8</v>
      </c>
      <c r="D14" s="27">
        <f t="shared" si="11"/>
        <v>71.05</v>
      </c>
      <c r="E14" s="27">
        <f t="shared" si="11"/>
        <v>90.649999999999991</v>
      </c>
      <c r="G14" s="22" t="s">
        <v>13</v>
      </c>
      <c r="H14" s="27">
        <f>H8*0.7</f>
        <v>45.220000000000006</v>
      </c>
      <c r="I14" s="27">
        <f t="shared" ref="I14:O17" si="12">I8*0.7</f>
        <v>58.8</v>
      </c>
      <c r="J14" s="27">
        <f t="shared" si="12"/>
        <v>71.05</v>
      </c>
      <c r="K14" s="27">
        <f t="shared" si="12"/>
        <v>90.649999999999991</v>
      </c>
      <c r="L14" s="29">
        <f t="shared" si="12"/>
        <v>67.83</v>
      </c>
      <c r="M14" s="29">
        <f t="shared" si="12"/>
        <v>88.199999999999989</v>
      </c>
      <c r="N14" s="29">
        <f t="shared" si="12"/>
        <v>106.57499999999999</v>
      </c>
      <c r="O14" s="29">
        <f t="shared" si="12"/>
        <v>135.97500000000002</v>
      </c>
    </row>
    <row r="15" spans="1:15" x14ac:dyDescent="0.25">
      <c r="A15" s="22" t="s">
        <v>14</v>
      </c>
      <c r="B15" s="27">
        <f>B9*0.7</f>
        <v>0</v>
      </c>
      <c r="C15" s="27">
        <f t="shared" si="11"/>
        <v>0</v>
      </c>
      <c r="D15" s="27">
        <f t="shared" si="11"/>
        <v>0</v>
      </c>
      <c r="E15" s="27">
        <f t="shared" si="11"/>
        <v>0</v>
      </c>
      <c r="G15" s="22" t="s">
        <v>14</v>
      </c>
      <c r="H15" s="27">
        <f>H9*0.7</f>
        <v>0</v>
      </c>
      <c r="I15" s="27">
        <f t="shared" si="12"/>
        <v>0</v>
      </c>
      <c r="J15" s="27">
        <f t="shared" si="12"/>
        <v>0</v>
      </c>
      <c r="K15" s="27">
        <f t="shared" si="12"/>
        <v>0</v>
      </c>
      <c r="L15" s="29">
        <f t="shared" si="12"/>
        <v>0</v>
      </c>
      <c r="M15" s="29">
        <f t="shared" si="12"/>
        <v>0</v>
      </c>
      <c r="N15" s="29">
        <f t="shared" si="12"/>
        <v>0</v>
      </c>
      <c r="O15" s="29">
        <f t="shared" si="12"/>
        <v>0</v>
      </c>
    </row>
    <row r="16" spans="1:15" x14ac:dyDescent="0.25">
      <c r="A16" s="22" t="s">
        <v>15</v>
      </c>
      <c r="B16" s="27">
        <f>B10*0.7</f>
        <v>237.99999999999997</v>
      </c>
      <c r="C16" s="27">
        <f t="shared" si="11"/>
        <v>244.99999999999997</v>
      </c>
      <c r="D16" s="27">
        <f t="shared" si="11"/>
        <v>244.99999999999997</v>
      </c>
      <c r="E16" s="27">
        <f t="shared" si="11"/>
        <v>259</v>
      </c>
      <c r="G16" s="22" t="s">
        <v>15</v>
      </c>
      <c r="H16" s="27">
        <f>H10*0.7</f>
        <v>237.99999999999997</v>
      </c>
      <c r="I16" s="27">
        <f t="shared" si="12"/>
        <v>244.99999999999997</v>
      </c>
      <c r="J16" s="27">
        <f t="shared" si="12"/>
        <v>244.99999999999997</v>
      </c>
      <c r="K16" s="27">
        <f t="shared" si="12"/>
        <v>259</v>
      </c>
      <c r="L16" s="29">
        <f t="shared" si="12"/>
        <v>237.99999999999997</v>
      </c>
      <c r="M16" s="29">
        <f t="shared" si="12"/>
        <v>244.99999999999997</v>
      </c>
      <c r="N16" s="29">
        <f t="shared" si="12"/>
        <v>244.99999999999997</v>
      </c>
      <c r="O16" s="29">
        <f t="shared" si="12"/>
        <v>259</v>
      </c>
    </row>
    <row r="17" spans="1:15" x14ac:dyDescent="0.25">
      <c r="A17" s="22" t="s">
        <v>16</v>
      </c>
      <c r="B17" s="27">
        <f>B11*0.7</f>
        <v>11900</v>
      </c>
      <c r="C17" s="27">
        <f t="shared" si="11"/>
        <v>12250</v>
      </c>
      <c r="D17" s="27">
        <f t="shared" si="11"/>
        <v>12250</v>
      </c>
      <c r="E17" s="27">
        <f t="shared" si="11"/>
        <v>12950</v>
      </c>
      <c r="G17" s="22" t="s">
        <v>16</v>
      </c>
      <c r="H17" s="27">
        <f>H11*0.7</f>
        <v>11900</v>
      </c>
      <c r="I17" s="27">
        <f t="shared" si="12"/>
        <v>12250</v>
      </c>
      <c r="J17" s="27">
        <f t="shared" si="12"/>
        <v>12250</v>
      </c>
      <c r="K17" s="27">
        <f t="shared" si="12"/>
        <v>12950</v>
      </c>
      <c r="L17" s="29">
        <f t="shared" si="12"/>
        <v>11900</v>
      </c>
      <c r="M17" s="29">
        <f t="shared" si="12"/>
        <v>12250</v>
      </c>
      <c r="N17" s="29">
        <f t="shared" si="12"/>
        <v>12250</v>
      </c>
      <c r="O17" s="29">
        <f t="shared" si="12"/>
        <v>12950</v>
      </c>
    </row>
  </sheetData>
  <mergeCells count="4">
    <mergeCell ref="B1:E1"/>
    <mergeCell ref="B13:E13"/>
    <mergeCell ref="H13:O13"/>
    <mergeCell ref="H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selection activeCell="D21" sqref="D21"/>
    </sheetView>
  </sheetViews>
  <sheetFormatPr defaultRowHeight="15" x14ac:dyDescent="0.25"/>
  <cols>
    <col min="1" max="1" width="20.42578125" bestFit="1" customWidth="1"/>
    <col min="2" max="2" width="10.85546875" bestFit="1" customWidth="1"/>
    <col min="3" max="5" width="10.5703125" bestFit="1" customWidth="1"/>
    <col min="6" max="6" width="10.85546875" bestFit="1" customWidth="1"/>
    <col min="7" max="9" width="10.5703125" bestFit="1" customWidth="1"/>
    <col min="10" max="10" width="11" customWidth="1"/>
    <col min="11" max="11" width="12.5703125" bestFit="1" customWidth="1"/>
    <col min="12" max="12" width="12.7109375" customWidth="1"/>
    <col min="13" max="13" width="11.7109375" customWidth="1"/>
    <col min="14" max="14" width="11" customWidth="1"/>
    <col min="15" max="16" width="10.5703125" bestFit="1" customWidth="1"/>
    <col min="17" max="17" width="12.5703125" bestFit="1" customWidth="1"/>
    <col min="18" max="18" width="10.5703125" bestFit="1" customWidth="1"/>
    <col min="19" max="19" width="12.7109375" customWidth="1"/>
    <col min="20" max="20" width="12.5703125" bestFit="1" customWidth="1"/>
    <col min="21" max="21" width="10.5703125" bestFit="1" customWidth="1"/>
    <col min="22" max="23" width="14" bestFit="1" customWidth="1"/>
    <col min="24" max="32" width="10.5703125" bestFit="1" customWidth="1"/>
    <col min="33" max="33" width="12.5703125" bestFit="1" customWidth="1"/>
    <col min="34" max="34" width="11.85546875" customWidth="1"/>
  </cols>
  <sheetData>
    <row r="1" spans="1:34" ht="18.75" x14ac:dyDescent="0.3">
      <c r="A1" s="33" t="s">
        <v>0</v>
      </c>
      <c r="B1" s="84" t="s">
        <v>23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6"/>
    </row>
    <row r="2" spans="1:34" x14ac:dyDescent="0.25">
      <c r="A2" s="21" t="s">
        <v>2</v>
      </c>
      <c r="B2" s="7" t="s">
        <v>25</v>
      </c>
      <c r="C2" s="7" t="s">
        <v>21</v>
      </c>
      <c r="D2" s="7" t="s">
        <v>26</v>
      </c>
      <c r="E2" s="7" t="s">
        <v>27</v>
      </c>
      <c r="F2" s="7" t="s">
        <v>28</v>
      </c>
      <c r="G2" s="7" t="s">
        <v>29</v>
      </c>
      <c r="H2" s="7" t="s">
        <v>30</v>
      </c>
      <c r="I2" s="7" t="s">
        <v>34</v>
      </c>
      <c r="J2" s="7" t="s">
        <v>31</v>
      </c>
      <c r="K2" s="7" t="s">
        <v>32</v>
      </c>
      <c r="L2" s="7" t="s">
        <v>33</v>
      </c>
      <c r="M2" s="15" t="s">
        <v>25</v>
      </c>
      <c r="N2" s="15" t="s">
        <v>21</v>
      </c>
      <c r="O2" s="15" t="s">
        <v>26</v>
      </c>
      <c r="P2" s="15" t="s">
        <v>27</v>
      </c>
      <c r="Q2" s="15" t="s">
        <v>28</v>
      </c>
      <c r="R2" s="15" t="s">
        <v>29</v>
      </c>
      <c r="S2" s="15" t="s">
        <v>30</v>
      </c>
      <c r="T2" s="15" t="s">
        <v>34</v>
      </c>
      <c r="U2" s="15" t="s">
        <v>31</v>
      </c>
      <c r="V2" s="15" t="s">
        <v>32</v>
      </c>
      <c r="W2" s="15" t="s">
        <v>33</v>
      </c>
      <c r="X2" s="24" t="s">
        <v>25</v>
      </c>
      <c r="Y2" s="24" t="s">
        <v>21</v>
      </c>
      <c r="Z2" s="24" t="s">
        <v>26</v>
      </c>
      <c r="AA2" s="24" t="s">
        <v>27</v>
      </c>
      <c r="AB2" s="24" t="s">
        <v>28</v>
      </c>
      <c r="AC2" s="24" t="s">
        <v>29</v>
      </c>
      <c r="AD2" s="24" t="s">
        <v>30</v>
      </c>
      <c r="AE2" s="24" t="s">
        <v>34</v>
      </c>
      <c r="AF2" s="24" t="s">
        <v>31</v>
      </c>
      <c r="AG2" s="24" t="s">
        <v>32</v>
      </c>
      <c r="AH2" s="24" t="s">
        <v>33</v>
      </c>
    </row>
    <row r="3" spans="1:34" x14ac:dyDescent="0.25">
      <c r="A3" s="21" t="s">
        <v>12</v>
      </c>
      <c r="B3" s="6">
        <v>2000</v>
      </c>
      <c r="C3" s="6">
        <v>2000</v>
      </c>
      <c r="D3" s="6">
        <v>2000</v>
      </c>
      <c r="E3" s="6">
        <v>2000</v>
      </c>
      <c r="F3" s="6">
        <v>2000</v>
      </c>
      <c r="G3" s="6">
        <v>2000</v>
      </c>
      <c r="H3" s="6">
        <v>2000</v>
      </c>
      <c r="I3" s="6">
        <v>2000</v>
      </c>
      <c r="J3" s="6">
        <v>2000</v>
      </c>
      <c r="K3" s="6">
        <v>2000</v>
      </c>
      <c r="L3" s="6">
        <v>2000</v>
      </c>
      <c r="M3" s="14">
        <v>3000</v>
      </c>
      <c r="N3" s="14">
        <v>3000</v>
      </c>
      <c r="O3" s="14">
        <v>3000</v>
      </c>
      <c r="P3" s="14">
        <v>3000</v>
      </c>
      <c r="Q3" s="14">
        <v>3000</v>
      </c>
      <c r="R3" s="14">
        <v>3000</v>
      </c>
      <c r="S3" s="14">
        <v>3000</v>
      </c>
      <c r="T3" s="14">
        <v>3000</v>
      </c>
      <c r="U3" s="14">
        <v>3000</v>
      </c>
      <c r="V3" s="14">
        <v>3000</v>
      </c>
      <c r="W3" s="14">
        <v>3000</v>
      </c>
      <c r="X3" s="25">
        <v>6000</v>
      </c>
      <c r="Y3" s="25">
        <v>6000</v>
      </c>
      <c r="Z3" s="25">
        <v>6000</v>
      </c>
      <c r="AA3" s="25">
        <v>6000</v>
      </c>
      <c r="AB3" s="25">
        <v>6000</v>
      </c>
      <c r="AC3" s="25">
        <v>6000</v>
      </c>
      <c r="AD3" s="25">
        <v>6000</v>
      </c>
      <c r="AE3" s="25">
        <v>6000</v>
      </c>
      <c r="AF3" s="25">
        <v>6000</v>
      </c>
      <c r="AG3" s="25">
        <v>6000</v>
      </c>
      <c r="AH3" s="25">
        <v>6000</v>
      </c>
    </row>
    <row r="4" spans="1:34" x14ac:dyDescent="0.25">
      <c r="A4" s="21" t="s">
        <v>37</v>
      </c>
      <c r="B4" s="40">
        <v>3.8E-3</v>
      </c>
      <c r="C4" s="40">
        <v>4.7999999999999996E-3</v>
      </c>
      <c r="D4" s="40">
        <v>5.7999999999999996E-3</v>
      </c>
      <c r="E4" s="40">
        <v>7.0000000000000001E-3</v>
      </c>
      <c r="F4" s="40">
        <v>5.7000000000000002E-3</v>
      </c>
      <c r="G4" s="40">
        <v>7.1999999999999998E-3</v>
      </c>
      <c r="H4" s="40">
        <v>8.6999999999999994E-3</v>
      </c>
      <c r="I4" s="40">
        <v>1.0500000000000001E-2</v>
      </c>
      <c r="J4" s="40">
        <v>1.0800000000000001E-2</v>
      </c>
      <c r="K4" s="40">
        <v>1.3050000000000001E-2</v>
      </c>
      <c r="L4" s="40">
        <v>1.755E-2</v>
      </c>
      <c r="M4" s="42">
        <v>5.7000000000000002E-3</v>
      </c>
      <c r="N4" s="42">
        <v>7.1999999999999998E-3</v>
      </c>
      <c r="O4" s="42">
        <v>8.6999999999999994E-3</v>
      </c>
      <c r="P4" s="42">
        <v>1.0500000000000001E-2</v>
      </c>
      <c r="Q4" s="42">
        <v>8.5500000000000003E-3</v>
      </c>
      <c r="R4" s="42">
        <v>1.0800000000000001E-2</v>
      </c>
      <c r="S4" s="42">
        <v>1.3050000000000001E-2</v>
      </c>
      <c r="T4" s="42">
        <v>1.575E-2</v>
      </c>
      <c r="U4" s="42">
        <v>1.6199999999999999E-2</v>
      </c>
      <c r="V4" s="42">
        <v>1.9574999999999999E-2</v>
      </c>
      <c r="W4" s="42">
        <v>2.6325000000000001E-2</v>
      </c>
      <c r="X4" s="44">
        <v>1.14E-2</v>
      </c>
      <c r="Y4" s="44">
        <v>1.44E-2</v>
      </c>
      <c r="Z4" s="44">
        <v>1.7399999999999999E-2</v>
      </c>
      <c r="AA4" s="44">
        <v>2.1000000000000001E-2</v>
      </c>
      <c r="AB4" s="44">
        <v>1.7100000000000001E-2</v>
      </c>
      <c r="AC4" s="44">
        <v>2.1600000000000001E-2</v>
      </c>
      <c r="AD4" s="44">
        <v>2.6100000000000002E-2</v>
      </c>
      <c r="AE4" s="44">
        <v>3.15E-2</v>
      </c>
      <c r="AF4" s="44">
        <v>3.2399999999999998E-2</v>
      </c>
      <c r="AG4" s="44">
        <v>3.9149999999999997E-2</v>
      </c>
      <c r="AH4" s="44">
        <v>5.2650000000000002E-2</v>
      </c>
    </row>
    <row r="5" spans="1:34" x14ac:dyDescent="0.25">
      <c r="A5" s="21" t="s">
        <v>35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spans="1:34" x14ac:dyDescent="0.25">
      <c r="A6" s="21" t="s">
        <v>36</v>
      </c>
      <c r="B6" s="41">
        <f>1/B4</f>
        <v>263.15789473684208</v>
      </c>
      <c r="C6" s="41">
        <f t="shared" ref="C6:AH6" si="0">1/C4</f>
        <v>208.33333333333334</v>
      </c>
      <c r="D6" s="41">
        <f t="shared" si="0"/>
        <v>172.41379310344828</v>
      </c>
      <c r="E6" s="41">
        <f t="shared" si="0"/>
        <v>142.85714285714286</v>
      </c>
      <c r="F6" s="41">
        <f t="shared" si="0"/>
        <v>175.43859649122805</v>
      </c>
      <c r="G6" s="41">
        <f t="shared" si="0"/>
        <v>138.88888888888889</v>
      </c>
      <c r="H6" s="41">
        <f t="shared" si="0"/>
        <v>114.94252873563219</v>
      </c>
      <c r="I6" s="41">
        <f t="shared" si="0"/>
        <v>95.238095238095227</v>
      </c>
      <c r="J6" s="41">
        <f t="shared" si="0"/>
        <v>92.592592592592581</v>
      </c>
      <c r="K6" s="41">
        <f t="shared" si="0"/>
        <v>76.628352490421449</v>
      </c>
      <c r="L6" s="41">
        <f t="shared" si="0"/>
        <v>56.980056980056979</v>
      </c>
      <c r="M6" s="43">
        <f t="shared" si="0"/>
        <v>175.43859649122805</v>
      </c>
      <c r="N6" s="43">
        <f t="shared" si="0"/>
        <v>138.88888888888889</v>
      </c>
      <c r="O6" s="43">
        <f t="shared" si="0"/>
        <v>114.94252873563219</v>
      </c>
      <c r="P6" s="43">
        <f t="shared" si="0"/>
        <v>95.238095238095227</v>
      </c>
      <c r="Q6" s="43">
        <f t="shared" si="0"/>
        <v>116.95906432748538</v>
      </c>
      <c r="R6" s="43">
        <f t="shared" si="0"/>
        <v>92.592592592592581</v>
      </c>
      <c r="S6" s="43">
        <f t="shared" si="0"/>
        <v>76.628352490421449</v>
      </c>
      <c r="T6" s="43">
        <f t="shared" si="0"/>
        <v>63.492063492063494</v>
      </c>
      <c r="U6" s="43">
        <f t="shared" si="0"/>
        <v>61.728395061728399</v>
      </c>
      <c r="V6" s="43">
        <f t="shared" si="0"/>
        <v>51.085568326947637</v>
      </c>
      <c r="W6" s="43">
        <f t="shared" si="0"/>
        <v>37.986704653371319</v>
      </c>
      <c r="X6" s="45">
        <f t="shared" si="0"/>
        <v>87.719298245614027</v>
      </c>
      <c r="Y6" s="45">
        <f t="shared" si="0"/>
        <v>69.444444444444443</v>
      </c>
      <c r="Z6" s="45">
        <f t="shared" si="0"/>
        <v>57.471264367816097</v>
      </c>
      <c r="AA6" s="45">
        <f t="shared" si="0"/>
        <v>47.619047619047613</v>
      </c>
      <c r="AB6" s="45">
        <f t="shared" si="0"/>
        <v>58.479532163742689</v>
      </c>
      <c r="AC6" s="45">
        <f t="shared" si="0"/>
        <v>46.296296296296291</v>
      </c>
      <c r="AD6" s="45">
        <f t="shared" si="0"/>
        <v>38.314176245210724</v>
      </c>
      <c r="AE6" s="45">
        <f t="shared" si="0"/>
        <v>31.746031746031747</v>
      </c>
      <c r="AF6" s="45">
        <f t="shared" si="0"/>
        <v>30.8641975308642</v>
      </c>
      <c r="AG6" s="45">
        <f t="shared" si="0"/>
        <v>25.542784163473819</v>
      </c>
      <c r="AH6" s="45">
        <f t="shared" si="0"/>
        <v>18.99335232668566</v>
      </c>
    </row>
    <row r="7" spans="1:34" x14ac:dyDescent="0.25">
      <c r="A7" s="21" t="s">
        <v>38</v>
      </c>
      <c r="B7" s="46">
        <f>1/0.02</f>
        <v>50</v>
      </c>
      <c r="C7" s="46">
        <f>1/0.02</f>
        <v>50</v>
      </c>
      <c r="D7" s="46">
        <f t="shared" ref="D7:E7" si="1">1/0.02</f>
        <v>50</v>
      </c>
      <c r="E7" s="46">
        <f t="shared" si="1"/>
        <v>50</v>
      </c>
      <c r="F7" s="46">
        <f>1/0.03</f>
        <v>33.333333333333336</v>
      </c>
      <c r="G7" s="46">
        <f t="shared" ref="G7:I7" si="2">1/0.03</f>
        <v>33.333333333333336</v>
      </c>
      <c r="H7" s="46">
        <f t="shared" si="2"/>
        <v>33.333333333333336</v>
      </c>
      <c r="I7" s="46">
        <f t="shared" si="2"/>
        <v>33.333333333333336</v>
      </c>
      <c r="J7" s="46">
        <f>1/0.045</f>
        <v>22.222222222222221</v>
      </c>
      <c r="K7" s="46">
        <f t="shared" ref="K7:L7" si="3">1/0.045</f>
        <v>22.222222222222221</v>
      </c>
      <c r="L7" s="46">
        <f t="shared" si="3"/>
        <v>22.222222222222221</v>
      </c>
      <c r="M7" s="47">
        <f>1/0.02</f>
        <v>50</v>
      </c>
      <c r="N7" s="47">
        <f>1/0.02</f>
        <v>50</v>
      </c>
      <c r="O7" s="47">
        <f t="shared" ref="O7:P7" si="4">1/0.02</f>
        <v>50</v>
      </c>
      <c r="P7" s="47">
        <f t="shared" si="4"/>
        <v>50</v>
      </c>
      <c r="Q7" s="47">
        <f>1/0.03</f>
        <v>33.333333333333336</v>
      </c>
      <c r="R7" s="47">
        <f t="shared" ref="R7:T7" si="5">1/0.03</f>
        <v>33.333333333333336</v>
      </c>
      <c r="S7" s="47">
        <f t="shared" si="5"/>
        <v>33.333333333333336</v>
      </c>
      <c r="T7" s="47">
        <f t="shared" si="5"/>
        <v>33.333333333333336</v>
      </c>
      <c r="U7" s="47">
        <f>1/0.045</f>
        <v>22.222222222222221</v>
      </c>
      <c r="V7" s="47">
        <f t="shared" ref="V7:W7" si="6">1/0.045</f>
        <v>22.222222222222221</v>
      </c>
      <c r="W7" s="47">
        <f t="shared" si="6"/>
        <v>22.222222222222221</v>
      </c>
      <c r="X7" s="48">
        <f>1/0.02</f>
        <v>50</v>
      </c>
      <c r="Y7" s="48">
        <f>1/0.02</f>
        <v>50</v>
      </c>
      <c r="Z7" s="48">
        <f t="shared" ref="Z7:AA7" si="7">1/0.02</f>
        <v>50</v>
      </c>
      <c r="AA7" s="48">
        <f t="shared" si="7"/>
        <v>50</v>
      </c>
      <c r="AB7" s="48">
        <f>1/0.03</f>
        <v>33.333333333333336</v>
      </c>
      <c r="AC7" s="48">
        <f t="shared" ref="AC7:AE7" si="8">1/0.03</f>
        <v>33.333333333333336</v>
      </c>
      <c r="AD7" s="48">
        <f t="shared" si="8"/>
        <v>33.333333333333336</v>
      </c>
      <c r="AE7" s="48">
        <f t="shared" si="8"/>
        <v>33.333333333333336</v>
      </c>
      <c r="AF7" s="48">
        <f>1/0.045</f>
        <v>22.222222222222221</v>
      </c>
      <c r="AG7" s="48">
        <f t="shared" ref="AG7:AH7" si="9">1/0.045</f>
        <v>22.222222222222221</v>
      </c>
      <c r="AH7" s="48">
        <f t="shared" si="9"/>
        <v>22.222222222222221</v>
      </c>
    </row>
    <row r="8" spans="1:34" x14ac:dyDescent="0.25">
      <c r="A8" s="22" t="s">
        <v>13</v>
      </c>
      <c r="B8" s="10">
        <f>B11/B6</f>
        <v>64.600000000000009</v>
      </c>
      <c r="C8" s="10">
        <f t="shared" ref="C8:AH8" si="10">C11/C6</f>
        <v>84</v>
      </c>
      <c r="D8" s="10">
        <f t="shared" si="10"/>
        <v>101.5</v>
      </c>
      <c r="E8" s="10">
        <f t="shared" si="10"/>
        <v>129.5</v>
      </c>
      <c r="F8" s="10">
        <f t="shared" si="10"/>
        <v>102.60000000000001</v>
      </c>
      <c r="G8" s="10">
        <f t="shared" si="10"/>
        <v>129.6</v>
      </c>
      <c r="H8" s="10">
        <f t="shared" si="10"/>
        <v>156.6</v>
      </c>
      <c r="I8" s="10">
        <f t="shared" si="10"/>
        <v>194.25000000000003</v>
      </c>
      <c r="J8" s="10">
        <f t="shared" si="10"/>
        <v>189.00000000000003</v>
      </c>
      <c r="K8" s="10">
        <f t="shared" si="10"/>
        <v>221.85000000000002</v>
      </c>
      <c r="L8" s="10">
        <f t="shared" si="10"/>
        <v>298.35000000000002</v>
      </c>
      <c r="M8" s="16">
        <f t="shared" si="10"/>
        <v>96.9</v>
      </c>
      <c r="N8" s="16">
        <f t="shared" si="10"/>
        <v>126</v>
      </c>
      <c r="O8" s="16">
        <f t="shared" si="10"/>
        <v>152.25</v>
      </c>
      <c r="P8" s="16">
        <f t="shared" si="10"/>
        <v>194.25000000000003</v>
      </c>
      <c r="Q8" s="16">
        <f t="shared" si="10"/>
        <v>153.9</v>
      </c>
      <c r="R8" s="16">
        <f t="shared" si="10"/>
        <v>194.40000000000003</v>
      </c>
      <c r="S8" s="16">
        <f t="shared" si="10"/>
        <v>234.90000000000003</v>
      </c>
      <c r="T8" s="16">
        <f t="shared" si="10"/>
        <v>291.375</v>
      </c>
      <c r="U8" s="16">
        <f t="shared" si="10"/>
        <v>283.5</v>
      </c>
      <c r="V8" s="16">
        <f t="shared" si="10"/>
        <v>332.77499999999998</v>
      </c>
      <c r="W8" s="16">
        <f t="shared" si="10"/>
        <v>447.52500000000003</v>
      </c>
      <c r="X8" s="26">
        <f t="shared" si="10"/>
        <v>193.8</v>
      </c>
      <c r="Y8" s="26">
        <f t="shared" si="10"/>
        <v>252</v>
      </c>
      <c r="Z8" s="26">
        <f t="shared" si="10"/>
        <v>304.5</v>
      </c>
      <c r="AA8" s="26">
        <f t="shared" si="10"/>
        <v>388.50000000000006</v>
      </c>
      <c r="AB8" s="26">
        <f t="shared" si="10"/>
        <v>307.8</v>
      </c>
      <c r="AC8" s="26">
        <f t="shared" si="10"/>
        <v>388.80000000000007</v>
      </c>
      <c r="AD8" s="26">
        <f t="shared" si="10"/>
        <v>469.80000000000007</v>
      </c>
      <c r="AE8" s="26">
        <f t="shared" si="10"/>
        <v>582.75</v>
      </c>
      <c r="AF8" s="26">
        <f t="shared" si="10"/>
        <v>567</v>
      </c>
      <c r="AG8" s="26">
        <f t="shared" si="10"/>
        <v>665.55</v>
      </c>
      <c r="AH8" s="26">
        <f t="shared" si="10"/>
        <v>895.05000000000007</v>
      </c>
    </row>
    <row r="9" spans="1:34" x14ac:dyDescent="0.25">
      <c r="A9" s="22" t="s">
        <v>14</v>
      </c>
      <c r="B9" s="10">
        <f>B5*B8</f>
        <v>0</v>
      </c>
      <c r="C9" s="10">
        <f t="shared" ref="C9:AH9" si="11">C5*C8</f>
        <v>0</v>
      </c>
      <c r="D9" s="10">
        <f t="shared" si="11"/>
        <v>0</v>
      </c>
      <c r="E9" s="10">
        <f t="shared" si="11"/>
        <v>0</v>
      </c>
      <c r="F9" s="10">
        <f t="shared" si="11"/>
        <v>0</v>
      </c>
      <c r="G9" s="10">
        <f t="shared" si="11"/>
        <v>0</v>
      </c>
      <c r="H9" s="10">
        <f t="shared" si="11"/>
        <v>0</v>
      </c>
      <c r="I9" s="10">
        <f t="shared" si="11"/>
        <v>0</v>
      </c>
      <c r="J9" s="10">
        <f t="shared" si="11"/>
        <v>0</v>
      </c>
      <c r="K9" s="10">
        <f t="shared" si="11"/>
        <v>0</v>
      </c>
      <c r="L9" s="10">
        <f t="shared" si="11"/>
        <v>0</v>
      </c>
      <c r="M9" s="16">
        <f t="shared" si="11"/>
        <v>0</v>
      </c>
      <c r="N9" s="16">
        <f t="shared" si="11"/>
        <v>0</v>
      </c>
      <c r="O9" s="16">
        <f t="shared" si="11"/>
        <v>0</v>
      </c>
      <c r="P9" s="16">
        <f t="shared" si="11"/>
        <v>0</v>
      </c>
      <c r="Q9" s="16">
        <f t="shared" si="11"/>
        <v>0</v>
      </c>
      <c r="R9" s="16">
        <f t="shared" si="11"/>
        <v>0</v>
      </c>
      <c r="S9" s="16">
        <f t="shared" si="11"/>
        <v>0</v>
      </c>
      <c r="T9" s="16">
        <f t="shared" si="11"/>
        <v>0</v>
      </c>
      <c r="U9" s="16">
        <f t="shared" si="11"/>
        <v>0</v>
      </c>
      <c r="V9" s="16">
        <f t="shared" si="11"/>
        <v>0</v>
      </c>
      <c r="W9" s="16">
        <f t="shared" si="11"/>
        <v>0</v>
      </c>
      <c r="X9" s="26">
        <f t="shared" si="11"/>
        <v>0</v>
      </c>
      <c r="Y9" s="26">
        <f t="shared" si="11"/>
        <v>0</v>
      </c>
      <c r="Z9" s="26">
        <f t="shared" si="11"/>
        <v>0</v>
      </c>
      <c r="AA9" s="26">
        <f t="shared" si="11"/>
        <v>0</v>
      </c>
      <c r="AB9" s="26">
        <f t="shared" si="11"/>
        <v>0</v>
      </c>
      <c r="AC9" s="26">
        <f t="shared" si="11"/>
        <v>0</v>
      </c>
      <c r="AD9" s="26">
        <f t="shared" si="11"/>
        <v>0</v>
      </c>
      <c r="AE9" s="26">
        <f t="shared" si="11"/>
        <v>0</v>
      </c>
      <c r="AF9" s="26">
        <f t="shared" si="11"/>
        <v>0</v>
      </c>
      <c r="AG9" s="26">
        <f t="shared" si="11"/>
        <v>0</v>
      </c>
      <c r="AH9" s="26">
        <f t="shared" si="11"/>
        <v>0</v>
      </c>
    </row>
    <row r="10" spans="1:34" x14ac:dyDescent="0.25">
      <c r="A10" s="22" t="s">
        <v>15</v>
      </c>
      <c r="B10" s="10">
        <f>B11/B7</f>
        <v>340</v>
      </c>
      <c r="C10" s="10">
        <f t="shared" ref="C10:AH10" si="12">C11/C7</f>
        <v>350</v>
      </c>
      <c r="D10" s="10">
        <f t="shared" si="12"/>
        <v>350</v>
      </c>
      <c r="E10" s="10">
        <f t="shared" si="12"/>
        <v>370</v>
      </c>
      <c r="F10" s="10">
        <f t="shared" si="12"/>
        <v>540</v>
      </c>
      <c r="G10" s="10">
        <f t="shared" si="12"/>
        <v>540</v>
      </c>
      <c r="H10" s="10">
        <f t="shared" si="12"/>
        <v>540</v>
      </c>
      <c r="I10" s="10">
        <f t="shared" si="12"/>
        <v>555</v>
      </c>
      <c r="J10" s="10">
        <f t="shared" si="12"/>
        <v>787.5</v>
      </c>
      <c r="K10" s="10">
        <f t="shared" si="12"/>
        <v>765</v>
      </c>
      <c r="L10" s="10">
        <f t="shared" si="12"/>
        <v>765</v>
      </c>
      <c r="M10" s="16">
        <f t="shared" si="12"/>
        <v>340</v>
      </c>
      <c r="N10" s="16">
        <f t="shared" si="12"/>
        <v>350</v>
      </c>
      <c r="O10" s="16">
        <f t="shared" si="12"/>
        <v>350</v>
      </c>
      <c r="P10" s="16">
        <f t="shared" si="12"/>
        <v>370</v>
      </c>
      <c r="Q10" s="16">
        <f t="shared" si="12"/>
        <v>540</v>
      </c>
      <c r="R10" s="16">
        <f t="shared" si="12"/>
        <v>540</v>
      </c>
      <c r="S10" s="16">
        <f t="shared" si="12"/>
        <v>540</v>
      </c>
      <c r="T10" s="16">
        <f t="shared" si="12"/>
        <v>555</v>
      </c>
      <c r="U10" s="16">
        <f t="shared" si="12"/>
        <v>787.5</v>
      </c>
      <c r="V10" s="16">
        <f t="shared" si="12"/>
        <v>765</v>
      </c>
      <c r="W10" s="16">
        <f t="shared" si="12"/>
        <v>765</v>
      </c>
      <c r="X10" s="26">
        <f t="shared" si="12"/>
        <v>340</v>
      </c>
      <c r="Y10" s="26">
        <f t="shared" si="12"/>
        <v>350</v>
      </c>
      <c r="Z10" s="26">
        <f t="shared" si="12"/>
        <v>350</v>
      </c>
      <c r="AA10" s="26">
        <f t="shared" si="12"/>
        <v>370</v>
      </c>
      <c r="AB10" s="26">
        <f t="shared" si="12"/>
        <v>540</v>
      </c>
      <c r="AC10" s="26">
        <f t="shared" si="12"/>
        <v>540</v>
      </c>
      <c r="AD10" s="26">
        <f t="shared" si="12"/>
        <v>540</v>
      </c>
      <c r="AE10" s="26">
        <f t="shared" si="12"/>
        <v>555</v>
      </c>
      <c r="AF10" s="26">
        <f t="shared" si="12"/>
        <v>787.5</v>
      </c>
      <c r="AG10" s="26">
        <f t="shared" si="12"/>
        <v>765</v>
      </c>
      <c r="AH10" s="26">
        <f t="shared" si="12"/>
        <v>765</v>
      </c>
    </row>
    <row r="11" spans="1:34" x14ac:dyDescent="0.25">
      <c r="A11" s="22" t="s">
        <v>16</v>
      </c>
      <c r="B11" s="10">
        <v>17000</v>
      </c>
      <c r="C11" s="10">
        <v>17500</v>
      </c>
      <c r="D11" s="10">
        <v>17500</v>
      </c>
      <c r="E11" s="10">
        <v>18500</v>
      </c>
      <c r="F11" s="10">
        <v>18000</v>
      </c>
      <c r="G11" s="10">
        <v>18000</v>
      </c>
      <c r="H11" s="10">
        <v>18000</v>
      </c>
      <c r="I11" s="10">
        <v>18500</v>
      </c>
      <c r="J11" s="10">
        <v>17500</v>
      </c>
      <c r="K11" s="10">
        <v>17000</v>
      </c>
      <c r="L11" s="10">
        <v>17000</v>
      </c>
      <c r="M11" s="16">
        <v>17000</v>
      </c>
      <c r="N11" s="16">
        <v>17500</v>
      </c>
      <c r="O11" s="16">
        <v>17500</v>
      </c>
      <c r="P11" s="16">
        <v>18500</v>
      </c>
      <c r="Q11" s="16">
        <v>18000</v>
      </c>
      <c r="R11" s="16">
        <v>18000</v>
      </c>
      <c r="S11" s="16">
        <v>18000</v>
      </c>
      <c r="T11" s="16">
        <v>18500</v>
      </c>
      <c r="U11" s="16">
        <v>17500</v>
      </c>
      <c r="V11" s="16">
        <v>17000</v>
      </c>
      <c r="W11" s="16">
        <v>17000</v>
      </c>
      <c r="X11" s="26">
        <v>17000</v>
      </c>
      <c r="Y11" s="26">
        <v>17500</v>
      </c>
      <c r="Z11" s="26">
        <v>17500</v>
      </c>
      <c r="AA11" s="26">
        <v>18500</v>
      </c>
      <c r="AB11" s="26">
        <v>18000</v>
      </c>
      <c r="AC11" s="26">
        <v>18000</v>
      </c>
      <c r="AD11" s="26">
        <v>18000</v>
      </c>
      <c r="AE11" s="26">
        <v>18500</v>
      </c>
      <c r="AF11" s="26">
        <v>17500</v>
      </c>
      <c r="AG11" s="26">
        <v>17000</v>
      </c>
      <c r="AH11" s="26">
        <v>17000</v>
      </c>
    </row>
    <row r="13" spans="1:34" ht="18.75" x14ac:dyDescent="0.3">
      <c r="A13" s="33" t="s">
        <v>17</v>
      </c>
      <c r="B13" s="84" t="s">
        <v>23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6"/>
    </row>
    <row r="14" spans="1:34" x14ac:dyDescent="0.25">
      <c r="A14" s="22" t="s">
        <v>13</v>
      </c>
      <c r="B14" s="27">
        <f>B8*0.7</f>
        <v>45.220000000000006</v>
      </c>
      <c r="C14" s="27">
        <f t="shared" ref="C14:AH14" si="13">C8*0.7</f>
        <v>58.8</v>
      </c>
      <c r="D14" s="27">
        <f t="shared" si="13"/>
        <v>71.05</v>
      </c>
      <c r="E14" s="27">
        <f t="shared" si="13"/>
        <v>90.649999999999991</v>
      </c>
      <c r="F14" s="27">
        <f t="shared" si="13"/>
        <v>71.820000000000007</v>
      </c>
      <c r="G14" s="27">
        <f t="shared" si="13"/>
        <v>90.719999999999985</v>
      </c>
      <c r="H14" s="27">
        <f t="shared" si="13"/>
        <v>109.61999999999999</v>
      </c>
      <c r="I14" s="27">
        <f t="shared" si="13"/>
        <v>135.97500000000002</v>
      </c>
      <c r="J14" s="27">
        <f t="shared" si="13"/>
        <v>132.30000000000001</v>
      </c>
      <c r="K14" s="27">
        <f t="shared" si="13"/>
        <v>155.29500000000002</v>
      </c>
      <c r="L14" s="27">
        <f t="shared" si="13"/>
        <v>208.845</v>
      </c>
      <c r="M14" s="29">
        <f t="shared" si="13"/>
        <v>67.83</v>
      </c>
      <c r="N14" s="29">
        <f t="shared" si="13"/>
        <v>88.199999999999989</v>
      </c>
      <c r="O14" s="29">
        <f t="shared" si="13"/>
        <v>106.57499999999999</v>
      </c>
      <c r="P14" s="29">
        <f t="shared" si="13"/>
        <v>135.97500000000002</v>
      </c>
      <c r="Q14" s="29">
        <f t="shared" si="13"/>
        <v>107.73</v>
      </c>
      <c r="R14" s="29">
        <f t="shared" si="13"/>
        <v>136.08000000000001</v>
      </c>
      <c r="S14" s="29">
        <f t="shared" si="13"/>
        <v>164.43</v>
      </c>
      <c r="T14" s="29">
        <f t="shared" si="13"/>
        <v>203.96249999999998</v>
      </c>
      <c r="U14" s="29">
        <f t="shared" si="13"/>
        <v>198.45</v>
      </c>
      <c r="V14" s="29">
        <f t="shared" si="13"/>
        <v>232.94249999999997</v>
      </c>
      <c r="W14" s="29">
        <f t="shared" si="13"/>
        <v>313.26749999999998</v>
      </c>
      <c r="X14" s="28">
        <f t="shared" si="13"/>
        <v>135.66</v>
      </c>
      <c r="Y14" s="28">
        <f t="shared" si="13"/>
        <v>176.39999999999998</v>
      </c>
      <c r="Z14" s="28">
        <f t="shared" si="13"/>
        <v>213.14999999999998</v>
      </c>
      <c r="AA14" s="28">
        <f t="shared" si="13"/>
        <v>271.95000000000005</v>
      </c>
      <c r="AB14" s="28">
        <f t="shared" si="13"/>
        <v>215.46</v>
      </c>
      <c r="AC14" s="28">
        <f t="shared" si="13"/>
        <v>272.16000000000003</v>
      </c>
      <c r="AD14" s="28">
        <f t="shared" si="13"/>
        <v>328.86</v>
      </c>
      <c r="AE14" s="28">
        <f t="shared" si="13"/>
        <v>407.92499999999995</v>
      </c>
      <c r="AF14" s="28">
        <f t="shared" si="13"/>
        <v>396.9</v>
      </c>
      <c r="AG14" s="28">
        <f t="shared" si="13"/>
        <v>465.88499999999993</v>
      </c>
      <c r="AH14" s="28">
        <f t="shared" si="13"/>
        <v>626.53499999999997</v>
      </c>
    </row>
    <row r="15" spans="1:34" x14ac:dyDescent="0.25">
      <c r="A15" s="22" t="s">
        <v>14</v>
      </c>
      <c r="B15" s="27">
        <f>B9*0.7</f>
        <v>0</v>
      </c>
      <c r="C15" s="27">
        <f t="shared" ref="C15:AH15" si="14">C9*0.7</f>
        <v>0</v>
      </c>
      <c r="D15" s="27">
        <f t="shared" si="14"/>
        <v>0</v>
      </c>
      <c r="E15" s="27">
        <f t="shared" si="14"/>
        <v>0</v>
      </c>
      <c r="F15" s="27">
        <f t="shared" si="14"/>
        <v>0</v>
      </c>
      <c r="G15" s="27">
        <f t="shared" si="14"/>
        <v>0</v>
      </c>
      <c r="H15" s="27">
        <f t="shared" si="14"/>
        <v>0</v>
      </c>
      <c r="I15" s="27">
        <f t="shared" si="14"/>
        <v>0</v>
      </c>
      <c r="J15" s="27">
        <f t="shared" si="14"/>
        <v>0</v>
      </c>
      <c r="K15" s="27">
        <f t="shared" si="14"/>
        <v>0</v>
      </c>
      <c r="L15" s="27">
        <f t="shared" si="14"/>
        <v>0</v>
      </c>
      <c r="M15" s="29">
        <f t="shared" si="14"/>
        <v>0</v>
      </c>
      <c r="N15" s="29">
        <f t="shared" si="14"/>
        <v>0</v>
      </c>
      <c r="O15" s="29">
        <f t="shared" si="14"/>
        <v>0</v>
      </c>
      <c r="P15" s="29">
        <f t="shared" si="14"/>
        <v>0</v>
      </c>
      <c r="Q15" s="29">
        <f t="shared" si="14"/>
        <v>0</v>
      </c>
      <c r="R15" s="29">
        <f t="shared" si="14"/>
        <v>0</v>
      </c>
      <c r="S15" s="29">
        <f t="shared" si="14"/>
        <v>0</v>
      </c>
      <c r="T15" s="29">
        <f t="shared" si="14"/>
        <v>0</v>
      </c>
      <c r="U15" s="29">
        <f t="shared" si="14"/>
        <v>0</v>
      </c>
      <c r="V15" s="29">
        <f t="shared" si="14"/>
        <v>0</v>
      </c>
      <c r="W15" s="29">
        <f t="shared" si="14"/>
        <v>0</v>
      </c>
      <c r="X15" s="28">
        <f t="shared" si="14"/>
        <v>0</v>
      </c>
      <c r="Y15" s="28">
        <f t="shared" si="14"/>
        <v>0</v>
      </c>
      <c r="Z15" s="28">
        <f t="shared" si="14"/>
        <v>0</v>
      </c>
      <c r="AA15" s="28">
        <f t="shared" si="14"/>
        <v>0</v>
      </c>
      <c r="AB15" s="28">
        <f t="shared" si="14"/>
        <v>0</v>
      </c>
      <c r="AC15" s="28">
        <f t="shared" si="14"/>
        <v>0</v>
      </c>
      <c r="AD15" s="28">
        <f t="shared" si="14"/>
        <v>0</v>
      </c>
      <c r="AE15" s="28">
        <f t="shared" si="14"/>
        <v>0</v>
      </c>
      <c r="AF15" s="28">
        <f t="shared" si="14"/>
        <v>0</v>
      </c>
      <c r="AG15" s="28">
        <f t="shared" si="14"/>
        <v>0</v>
      </c>
      <c r="AH15" s="28">
        <f t="shared" si="14"/>
        <v>0</v>
      </c>
    </row>
    <row r="16" spans="1:34" x14ac:dyDescent="0.25">
      <c r="A16" s="22" t="s">
        <v>15</v>
      </c>
      <c r="B16" s="27">
        <f>B10*0.7</f>
        <v>237.99999999999997</v>
      </c>
      <c r="C16" s="27">
        <f t="shared" ref="C16:AH16" si="15">C10*0.7</f>
        <v>244.99999999999997</v>
      </c>
      <c r="D16" s="27">
        <f t="shared" si="15"/>
        <v>244.99999999999997</v>
      </c>
      <c r="E16" s="27">
        <f t="shared" si="15"/>
        <v>259</v>
      </c>
      <c r="F16" s="27">
        <f t="shared" si="15"/>
        <v>378</v>
      </c>
      <c r="G16" s="27">
        <f t="shared" si="15"/>
        <v>378</v>
      </c>
      <c r="H16" s="27">
        <f t="shared" si="15"/>
        <v>378</v>
      </c>
      <c r="I16" s="27">
        <f t="shared" si="15"/>
        <v>388.5</v>
      </c>
      <c r="J16" s="27">
        <f t="shared" si="15"/>
        <v>551.25</v>
      </c>
      <c r="K16" s="27">
        <f t="shared" si="15"/>
        <v>535.5</v>
      </c>
      <c r="L16" s="27">
        <f t="shared" si="15"/>
        <v>535.5</v>
      </c>
      <c r="M16" s="29">
        <f t="shared" si="15"/>
        <v>237.99999999999997</v>
      </c>
      <c r="N16" s="29">
        <f t="shared" si="15"/>
        <v>244.99999999999997</v>
      </c>
      <c r="O16" s="29">
        <f t="shared" si="15"/>
        <v>244.99999999999997</v>
      </c>
      <c r="P16" s="29">
        <f t="shared" si="15"/>
        <v>259</v>
      </c>
      <c r="Q16" s="29">
        <f t="shared" si="15"/>
        <v>378</v>
      </c>
      <c r="R16" s="29">
        <f t="shared" si="15"/>
        <v>378</v>
      </c>
      <c r="S16" s="29">
        <f t="shared" si="15"/>
        <v>378</v>
      </c>
      <c r="T16" s="29">
        <f t="shared" si="15"/>
        <v>388.5</v>
      </c>
      <c r="U16" s="29">
        <f t="shared" si="15"/>
        <v>551.25</v>
      </c>
      <c r="V16" s="29">
        <f t="shared" si="15"/>
        <v>535.5</v>
      </c>
      <c r="W16" s="29">
        <f t="shared" si="15"/>
        <v>535.5</v>
      </c>
      <c r="X16" s="28">
        <f t="shared" si="15"/>
        <v>237.99999999999997</v>
      </c>
      <c r="Y16" s="28">
        <f t="shared" si="15"/>
        <v>244.99999999999997</v>
      </c>
      <c r="Z16" s="28">
        <f t="shared" si="15"/>
        <v>244.99999999999997</v>
      </c>
      <c r="AA16" s="28">
        <f t="shared" si="15"/>
        <v>259</v>
      </c>
      <c r="AB16" s="28">
        <f t="shared" si="15"/>
        <v>378</v>
      </c>
      <c r="AC16" s="28">
        <f t="shared" si="15"/>
        <v>378</v>
      </c>
      <c r="AD16" s="28">
        <f t="shared" si="15"/>
        <v>378</v>
      </c>
      <c r="AE16" s="28">
        <f t="shared" si="15"/>
        <v>388.5</v>
      </c>
      <c r="AF16" s="28">
        <f t="shared" si="15"/>
        <v>551.25</v>
      </c>
      <c r="AG16" s="28">
        <f t="shared" si="15"/>
        <v>535.5</v>
      </c>
      <c r="AH16" s="28">
        <f t="shared" si="15"/>
        <v>535.5</v>
      </c>
    </row>
    <row r="17" spans="1:34" x14ac:dyDescent="0.25">
      <c r="A17" s="22" t="s">
        <v>16</v>
      </c>
      <c r="B17" s="27">
        <f>B11*0.7</f>
        <v>11900</v>
      </c>
      <c r="C17" s="27">
        <f t="shared" ref="C17:AH17" si="16">C11*0.7</f>
        <v>12250</v>
      </c>
      <c r="D17" s="27">
        <f t="shared" si="16"/>
        <v>12250</v>
      </c>
      <c r="E17" s="27">
        <f t="shared" si="16"/>
        <v>12950</v>
      </c>
      <c r="F17" s="27">
        <f t="shared" si="16"/>
        <v>12600</v>
      </c>
      <c r="G17" s="27">
        <f t="shared" si="16"/>
        <v>12600</v>
      </c>
      <c r="H17" s="27">
        <f t="shared" si="16"/>
        <v>12600</v>
      </c>
      <c r="I17" s="27">
        <f t="shared" si="16"/>
        <v>12950</v>
      </c>
      <c r="J17" s="27">
        <f t="shared" si="16"/>
        <v>12250</v>
      </c>
      <c r="K17" s="27">
        <f t="shared" si="16"/>
        <v>11900</v>
      </c>
      <c r="L17" s="27">
        <f t="shared" si="16"/>
        <v>11900</v>
      </c>
      <c r="M17" s="29">
        <f t="shared" si="16"/>
        <v>11900</v>
      </c>
      <c r="N17" s="29">
        <f t="shared" si="16"/>
        <v>12250</v>
      </c>
      <c r="O17" s="29">
        <f t="shared" si="16"/>
        <v>12250</v>
      </c>
      <c r="P17" s="29">
        <f t="shared" si="16"/>
        <v>12950</v>
      </c>
      <c r="Q17" s="29">
        <f t="shared" si="16"/>
        <v>12600</v>
      </c>
      <c r="R17" s="29">
        <f t="shared" si="16"/>
        <v>12600</v>
      </c>
      <c r="S17" s="29">
        <f t="shared" si="16"/>
        <v>12600</v>
      </c>
      <c r="T17" s="29">
        <f t="shared" si="16"/>
        <v>12950</v>
      </c>
      <c r="U17" s="29">
        <f t="shared" si="16"/>
        <v>12250</v>
      </c>
      <c r="V17" s="29">
        <f t="shared" si="16"/>
        <v>11900</v>
      </c>
      <c r="W17" s="29">
        <f t="shared" si="16"/>
        <v>11900</v>
      </c>
      <c r="X17" s="28">
        <f t="shared" si="16"/>
        <v>11900</v>
      </c>
      <c r="Y17" s="28">
        <f t="shared" si="16"/>
        <v>12250</v>
      </c>
      <c r="Z17" s="28">
        <f t="shared" si="16"/>
        <v>12250</v>
      </c>
      <c r="AA17" s="28">
        <f t="shared" si="16"/>
        <v>12950</v>
      </c>
      <c r="AB17" s="28">
        <f t="shared" si="16"/>
        <v>12600</v>
      </c>
      <c r="AC17" s="28">
        <f t="shared" si="16"/>
        <v>12600</v>
      </c>
      <c r="AD17" s="28">
        <f t="shared" si="16"/>
        <v>12600</v>
      </c>
      <c r="AE17" s="28">
        <f t="shared" si="16"/>
        <v>12950</v>
      </c>
      <c r="AF17" s="28">
        <f t="shared" si="16"/>
        <v>12250</v>
      </c>
      <c r="AG17" s="28">
        <f t="shared" si="16"/>
        <v>11900</v>
      </c>
      <c r="AH17" s="28">
        <f t="shared" si="16"/>
        <v>11900</v>
      </c>
    </row>
  </sheetData>
  <mergeCells count="2">
    <mergeCell ref="B1:AH1"/>
    <mergeCell ref="B13:AH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F19" sqref="F19"/>
    </sheetView>
  </sheetViews>
  <sheetFormatPr defaultRowHeight="15" x14ac:dyDescent="0.25"/>
  <cols>
    <col min="1" max="1" width="20.42578125" bestFit="1" customWidth="1"/>
    <col min="2" max="17" width="10.5703125" bestFit="1" customWidth="1"/>
  </cols>
  <sheetData>
    <row r="1" spans="1:17" ht="19.5" thickBot="1" x14ac:dyDescent="0.35">
      <c r="A1" s="55" t="s">
        <v>0</v>
      </c>
      <c r="B1" s="87" t="s">
        <v>22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</row>
    <row r="2" spans="1:17" x14ac:dyDescent="0.25">
      <c r="A2" s="21" t="s">
        <v>2</v>
      </c>
      <c r="B2" s="30" t="s">
        <v>25</v>
      </c>
      <c r="C2" s="30" t="s">
        <v>21</v>
      </c>
      <c r="D2" s="30" t="s">
        <v>26</v>
      </c>
      <c r="E2" s="30" t="s">
        <v>27</v>
      </c>
      <c r="F2" s="30" t="s">
        <v>28</v>
      </c>
      <c r="G2" s="30" t="s">
        <v>29</v>
      </c>
      <c r="H2" s="30" t="s">
        <v>30</v>
      </c>
      <c r="I2" s="31" t="s">
        <v>25</v>
      </c>
      <c r="J2" s="31" t="s">
        <v>21</v>
      </c>
      <c r="K2" s="31" t="s">
        <v>26</v>
      </c>
      <c r="L2" s="31" t="s">
        <v>27</v>
      </c>
      <c r="M2" s="31" t="s">
        <v>28</v>
      </c>
      <c r="N2" s="31" t="s">
        <v>29</v>
      </c>
      <c r="O2" s="31" t="s">
        <v>30</v>
      </c>
      <c r="P2" s="32" t="s">
        <v>32</v>
      </c>
      <c r="Q2" s="32" t="s">
        <v>33</v>
      </c>
    </row>
    <row r="3" spans="1:17" x14ac:dyDescent="0.25">
      <c r="A3" s="21" t="s">
        <v>12</v>
      </c>
      <c r="B3" s="6">
        <v>2000</v>
      </c>
      <c r="C3" s="6">
        <v>2000</v>
      </c>
      <c r="D3" s="6">
        <v>2000</v>
      </c>
      <c r="E3" s="6">
        <v>2000</v>
      </c>
      <c r="F3" s="6">
        <v>2000</v>
      </c>
      <c r="G3" s="6">
        <v>2000</v>
      </c>
      <c r="H3" s="6">
        <v>2000</v>
      </c>
      <c r="I3" s="4">
        <v>3000</v>
      </c>
      <c r="J3" s="4">
        <v>3000</v>
      </c>
      <c r="K3" s="4">
        <v>3000</v>
      </c>
      <c r="L3" s="4">
        <v>3000</v>
      </c>
      <c r="M3" s="4">
        <v>3000</v>
      </c>
      <c r="N3" s="4">
        <v>3000</v>
      </c>
      <c r="O3" s="4">
        <v>3000</v>
      </c>
      <c r="P3" s="18">
        <v>6000</v>
      </c>
      <c r="Q3" s="18">
        <v>6000</v>
      </c>
    </row>
    <row r="4" spans="1:17" x14ac:dyDescent="0.25">
      <c r="A4" s="21" t="s">
        <v>37</v>
      </c>
      <c r="B4" s="40">
        <v>3.8E-3</v>
      </c>
      <c r="C4" s="40">
        <v>4.7999999999999996E-3</v>
      </c>
      <c r="D4" s="40">
        <v>5.7999999999999996E-3</v>
      </c>
      <c r="E4" s="40">
        <v>7.0000000000000001E-3</v>
      </c>
      <c r="F4" s="40">
        <v>5.7000000000000002E-3</v>
      </c>
      <c r="G4" s="40">
        <v>7.1999999999999998E-3</v>
      </c>
      <c r="H4" s="40">
        <v>8.6999999999999994E-3</v>
      </c>
      <c r="I4" s="49">
        <v>5.7000000000000002E-3</v>
      </c>
      <c r="J4" s="49">
        <v>7.1999999999999998E-3</v>
      </c>
      <c r="K4" s="49">
        <v>8.6999999999999994E-3</v>
      </c>
      <c r="L4" s="49">
        <v>1.0500000000000001E-2</v>
      </c>
      <c r="M4" s="49">
        <v>8.5500000000000003E-3</v>
      </c>
      <c r="N4" s="49">
        <v>1.0800000000000001E-2</v>
      </c>
      <c r="O4" s="49">
        <v>1.3050000000000001E-2</v>
      </c>
      <c r="P4" s="52">
        <v>3.9149999999999997E-2</v>
      </c>
      <c r="Q4" s="52">
        <v>5.2650000000000002E-2</v>
      </c>
    </row>
    <row r="5" spans="1:17" x14ac:dyDescent="0.25">
      <c r="A5" s="21" t="s">
        <v>35</v>
      </c>
      <c r="B5" s="40"/>
      <c r="C5" s="40"/>
      <c r="D5" s="40"/>
      <c r="E5" s="40"/>
      <c r="F5" s="40"/>
      <c r="G5" s="40"/>
      <c r="H5" s="40"/>
      <c r="I5" s="49"/>
      <c r="J5" s="49"/>
      <c r="K5" s="49"/>
      <c r="L5" s="49"/>
      <c r="M5" s="49"/>
      <c r="N5" s="49"/>
      <c r="O5" s="49"/>
      <c r="P5" s="52"/>
      <c r="Q5" s="52"/>
    </row>
    <row r="6" spans="1:17" x14ac:dyDescent="0.25">
      <c r="A6" s="21" t="s">
        <v>36</v>
      </c>
      <c r="B6" s="41">
        <f>1/B4</f>
        <v>263.15789473684208</v>
      </c>
      <c r="C6" s="41">
        <f t="shared" ref="C6:Q6" si="0">1/C4</f>
        <v>208.33333333333334</v>
      </c>
      <c r="D6" s="41">
        <f t="shared" si="0"/>
        <v>172.41379310344828</v>
      </c>
      <c r="E6" s="41">
        <f t="shared" si="0"/>
        <v>142.85714285714286</v>
      </c>
      <c r="F6" s="41">
        <f t="shared" si="0"/>
        <v>175.43859649122805</v>
      </c>
      <c r="G6" s="41">
        <f t="shared" si="0"/>
        <v>138.88888888888889</v>
      </c>
      <c r="H6" s="41">
        <f t="shared" si="0"/>
        <v>114.94252873563219</v>
      </c>
      <c r="I6" s="50">
        <f t="shared" si="0"/>
        <v>175.43859649122805</v>
      </c>
      <c r="J6" s="50">
        <f t="shared" si="0"/>
        <v>138.88888888888889</v>
      </c>
      <c r="K6" s="50">
        <f t="shared" si="0"/>
        <v>114.94252873563219</v>
      </c>
      <c r="L6" s="50">
        <f t="shared" si="0"/>
        <v>95.238095238095227</v>
      </c>
      <c r="M6" s="50">
        <f t="shared" si="0"/>
        <v>116.95906432748538</v>
      </c>
      <c r="N6" s="50">
        <f t="shared" si="0"/>
        <v>92.592592592592581</v>
      </c>
      <c r="O6" s="50">
        <f t="shared" si="0"/>
        <v>76.628352490421449</v>
      </c>
      <c r="P6" s="53">
        <f t="shared" si="0"/>
        <v>25.542784163473819</v>
      </c>
      <c r="Q6" s="53">
        <f t="shared" si="0"/>
        <v>18.99335232668566</v>
      </c>
    </row>
    <row r="7" spans="1:17" x14ac:dyDescent="0.25">
      <c r="A7" s="21" t="s">
        <v>38</v>
      </c>
      <c r="B7" s="46">
        <f>1/0.02</f>
        <v>50</v>
      </c>
      <c r="C7" s="46">
        <f>1/0.02</f>
        <v>50</v>
      </c>
      <c r="D7" s="46">
        <f t="shared" ref="D7:E7" si="1">1/0.02</f>
        <v>50</v>
      </c>
      <c r="E7" s="46">
        <f t="shared" si="1"/>
        <v>50</v>
      </c>
      <c r="F7" s="46">
        <f>1/0.03</f>
        <v>33.333333333333336</v>
      </c>
      <c r="G7" s="46">
        <f t="shared" ref="G7:H7" si="2">1/0.03</f>
        <v>33.333333333333336</v>
      </c>
      <c r="H7" s="46">
        <f t="shared" si="2"/>
        <v>33.333333333333336</v>
      </c>
      <c r="I7" s="51">
        <f>1/0.02</f>
        <v>50</v>
      </c>
      <c r="J7" s="51">
        <f>1/0.02</f>
        <v>50</v>
      </c>
      <c r="K7" s="51">
        <f t="shared" ref="K7:L7" si="3">1/0.02</f>
        <v>50</v>
      </c>
      <c r="L7" s="51">
        <f t="shared" si="3"/>
        <v>50</v>
      </c>
      <c r="M7" s="51">
        <f>1/0.03</f>
        <v>33.333333333333336</v>
      </c>
      <c r="N7" s="51">
        <f t="shared" ref="N7:O7" si="4">1/0.03</f>
        <v>33.333333333333336</v>
      </c>
      <c r="O7" s="51">
        <f t="shared" si="4"/>
        <v>33.333333333333336</v>
      </c>
      <c r="P7" s="54">
        <f t="shared" ref="P7:Q7" si="5">1/0.045</f>
        <v>22.222222222222221</v>
      </c>
      <c r="Q7" s="54">
        <f t="shared" si="5"/>
        <v>22.222222222222221</v>
      </c>
    </row>
    <row r="8" spans="1:17" x14ac:dyDescent="0.25">
      <c r="A8" s="22" t="s">
        <v>13</v>
      </c>
      <c r="B8" s="10">
        <f>B11/B6</f>
        <v>68.400000000000006</v>
      </c>
      <c r="C8" s="10">
        <f t="shared" ref="C8:Q8" si="6">C11/C6</f>
        <v>88.8</v>
      </c>
      <c r="D8" s="10">
        <f t="shared" si="6"/>
        <v>107.3</v>
      </c>
      <c r="E8" s="10">
        <f t="shared" si="6"/>
        <v>136.5</v>
      </c>
      <c r="F8" s="10">
        <f t="shared" si="6"/>
        <v>105.45</v>
      </c>
      <c r="G8" s="10">
        <f t="shared" si="6"/>
        <v>136.80000000000001</v>
      </c>
      <c r="H8" s="10">
        <f t="shared" si="6"/>
        <v>165.29999999999998</v>
      </c>
      <c r="I8" s="12">
        <f t="shared" si="6"/>
        <v>102.60000000000001</v>
      </c>
      <c r="J8" s="12">
        <f t="shared" si="6"/>
        <v>133.20000000000002</v>
      </c>
      <c r="K8" s="12">
        <f t="shared" si="6"/>
        <v>160.94999999999999</v>
      </c>
      <c r="L8" s="12">
        <f t="shared" si="6"/>
        <v>204.75000000000003</v>
      </c>
      <c r="M8" s="12">
        <f t="shared" si="6"/>
        <v>158.17500000000001</v>
      </c>
      <c r="N8" s="12">
        <f t="shared" si="6"/>
        <v>205.20000000000002</v>
      </c>
      <c r="O8" s="12">
        <f t="shared" si="6"/>
        <v>247.95000000000002</v>
      </c>
      <c r="P8" s="20">
        <f t="shared" si="6"/>
        <v>724.27499999999998</v>
      </c>
      <c r="Q8" s="20">
        <f t="shared" si="6"/>
        <v>974.02499999999998</v>
      </c>
    </row>
    <row r="9" spans="1:17" x14ac:dyDescent="0.25">
      <c r="A9" s="22" t="s">
        <v>14</v>
      </c>
      <c r="B9" s="10">
        <f>B5*B8</f>
        <v>0</v>
      </c>
      <c r="C9" s="10">
        <f t="shared" ref="C9:Q9" si="7">C5*C8</f>
        <v>0</v>
      </c>
      <c r="D9" s="10">
        <f t="shared" si="7"/>
        <v>0</v>
      </c>
      <c r="E9" s="10">
        <f t="shared" si="7"/>
        <v>0</v>
      </c>
      <c r="F9" s="10">
        <f t="shared" si="7"/>
        <v>0</v>
      </c>
      <c r="G9" s="10">
        <f t="shared" si="7"/>
        <v>0</v>
      </c>
      <c r="H9" s="10">
        <f t="shared" si="7"/>
        <v>0</v>
      </c>
      <c r="I9" s="12">
        <f t="shared" si="7"/>
        <v>0</v>
      </c>
      <c r="J9" s="12">
        <f t="shared" si="7"/>
        <v>0</v>
      </c>
      <c r="K9" s="12">
        <f t="shared" si="7"/>
        <v>0</v>
      </c>
      <c r="L9" s="12">
        <f t="shared" si="7"/>
        <v>0</v>
      </c>
      <c r="M9" s="12">
        <f t="shared" si="7"/>
        <v>0</v>
      </c>
      <c r="N9" s="12">
        <f t="shared" si="7"/>
        <v>0</v>
      </c>
      <c r="O9" s="12">
        <f t="shared" si="7"/>
        <v>0</v>
      </c>
      <c r="P9" s="20">
        <f t="shared" si="7"/>
        <v>0</v>
      </c>
      <c r="Q9" s="20">
        <f t="shared" si="7"/>
        <v>0</v>
      </c>
    </row>
    <row r="10" spans="1:17" x14ac:dyDescent="0.25">
      <c r="A10" s="22" t="s">
        <v>15</v>
      </c>
      <c r="B10" s="10">
        <f>B11/B7</f>
        <v>360</v>
      </c>
      <c r="C10" s="10">
        <f t="shared" ref="C10:Q10" si="8">C11/C7</f>
        <v>370</v>
      </c>
      <c r="D10" s="10">
        <f t="shared" si="8"/>
        <v>370</v>
      </c>
      <c r="E10" s="10">
        <f t="shared" si="8"/>
        <v>390</v>
      </c>
      <c r="F10" s="10">
        <f t="shared" si="8"/>
        <v>555</v>
      </c>
      <c r="G10" s="10">
        <f t="shared" si="8"/>
        <v>570</v>
      </c>
      <c r="H10" s="10">
        <f t="shared" si="8"/>
        <v>570</v>
      </c>
      <c r="I10" s="12">
        <f t="shared" si="8"/>
        <v>360</v>
      </c>
      <c r="J10" s="12">
        <f t="shared" si="8"/>
        <v>370</v>
      </c>
      <c r="K10" s="12">
        <f t="shared" si="8"/>
        <v>370</v>
      </c>
      <c r="L10" s="12">
        <f t="shared" si="8"/>
        <v>390</v>
      </c>
      <c r="M10" s="12">
        <f t="shared" si="8"/>
        <v>555</v>
      </c>
      <c r="N10" s="12">
        <f t="shared" si="8"/>
        <v>570</v>
      </c>
      <c r="O10" s="12">
        <f t="shared" si="8"/>
        <v>570</v>
      </c>
      <c r="P10" s="20">
        <f t="shared" si="8"/>
        <v>832.5</v>
      </c>
      <c r="Q10" s="20">
        <f t="shared" si="8"/>
        <v>832.5</v>
      </c>
    </row>
    <row r="11" spans="1:17" x14ac:dyDescent="0.25">
      <c r="A11" s="22" t="s">
        <v>16</v>
      </c>
      <c r="B11" s="10">
        <v>18000</v>
      </c>
      <c r="C11" s="10">
        <v>18500</v>
      </c>
      <c r="D11" s="10">
        <v>18500</v>
      </c>
      <c r="E11" s="10">
        <v>19500</v>
      </c>
      <c r="F11" s="10">
        <v>18500</v>
      </c>
      <c r="G11" s="10">
        <v>19000</v>
      </c>
      <c r="H11" s="10">
        <v>19000</v>
      </c>
      <c r="I11" s="12">
        <v>18000</v>
      </c>
      <c r="J11" s="12">
        <v>18500</v>
      </c>
      <c r="K11" s="12">
        <v>18500</v>
      </c>
      <c r="L11" s="12">
        <v>19500</v>
      </c>
      <c r="M11" s="12">
        <v>18500</v>
      </c>
      <c r="N11" s="12">
        <v>19000</v>
      </c>
      <c r="O11" s="12">
        <v>19000</v>
      </c>
      <c r="P11" s="20">
        <v>18500</v>
      </c>
      <c r="Q11" s="20">
        <v>18500</v>
      </c>
    </row>
    <row r="12" spans="1:17" ht="15.75" thickBot="1" x14ac:dyDescent="0.3"/>
    <row r="13" spans="1:17" ht="19.5" thickBot="1" x14ac:dyDescent="0.35">
      <c r="A13" s="55" t="s">
        <v>17</v>
      </c>
      <c r="B13" s="90" t="s">
        <v>22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2"/>
    </row>
    <row r="14" spans="1:17" x14ac:dyDescent="0.25">
      <c r="A14" s="22" t="s">
        <v>13</v>
      </c>
      <c r="B14" s="9">
        <f t="shared" ref="B14:P14" si="9">B8*0.7</f>
        <v>47.88</v>
      </c>
      <c r="C14" s="9">
        <f t="shared" si="9"/>
        <v>62.16</v>
      </c>
      <c r="D14" s="9">
        <f t="shared" si="9"/>
        <v>75.11</v>
      </c>
      <c r="E14" s="9">
        <f t="shared" si="9"/>
        <v>95.55</v>
      </c>
      <c r="F14" s="9">
        <f t="shared" si="9"/>
        <v>73.814999999999998</v>
      </c>
      <c r="G14" s="9">
        <f t="shared" si="9"/>
        <v>95.76</v>
      </c>
      <c r="H14" s="9">
        <f t="shared" si="9"/>
        <v>115.70999999999998</v>
      </c>
      <c r="I14" s="11">
        <f t="shared" si="9"/>
        <v>71.820000000000007</v>
      </c>
      <c r="J14" s="11">
        <f t="shared" si="9"/>
        <v>93.240000000000009</v>
      </c>
      <c r="K14" s="11">
        <f t="shared" si="9"/>
        <v>112.66499999999998</v>
      </c>
      <c r="L14" s="11">
        <f t="shared" si="9"/>
        <v>143.32500000000002</v>
      </c>
      <c r="M14" s="11">
        <f t="shared" si="9"/>
        <v>110.7225</v>
      </c>
      <c r="N14" s="11">
        <f t="shared" si="9"/>
        <v>143.64000000000001</v>
      </c>
      <c r="O14" s="11">
        <f t="shared" si="9"/>
        <v>173.565</v>
      </c>
      <c r="P14" s="17">
        <f t="shared" si="9"/>
        <v>506.99249999999995</v>
      </c>
      <c r="Q14" s="17">
        <f>Q8*0.7</f>
        <v>681.8175</v>
      </c>
    </row>
    <row r="15" spans="1:17" x14ac:dyDescent="0.25">
      <c r="A15" s="22" t="s">
        <v>14</v>
      </c>
      <c r="B15" s="9">
        <f t="shared" ref="B15:P15" si="10">B9*0.7</f>
        <v>0</v>
      </c>
      <c r="C15" s="9">
        <f t="shared" si="10"/>
        <v>0</v>
      </c>
      <c r="D15" s="9">
        <f t="shared" si="10"/>
        <v>0</v>
      </c>
      <c r="E15" s="9">
        <f t="shared" si="10"/>
        <v>0</v>
      </c>
      <c r="F15" s="9">
        <f t="shared" si="10"/>
        <v>0</v>
      </c>
      <c r="G15" s="9">
        <f t="shared" si="10"/>
        <v>0</v>
      </c>
      <c r="H15" s="9">
        <f t="shared" si="10"/>
        <v>0</v>
      </c>
      <c r="I15" s="11">
        <f t="shared" si="10"/>
        <v>0</v>
      </c>
      <c r="J15" s="11">
        <f t="shared" si="10"/>
        <v>0</v>
      </c>
      <c r="K15" s="11">
        <f t="shared" si="10"/>
        <v>0</v>
      </c>
      <c r="L15" s="11">
        <f t="shared" si="10"/>
        <v>0</v>
      </c>
      <c r="M15" s="11">
        <f t="shared" si="10"/>
        <v>0</v>
      </c>
      <c r="N15" s="11">
        <f t="shared" si="10"/>
        <v>0</v>
      </c>
      <c r="O15" s="11">
        <f t="shared" si="10"/>
        <v>0</v>
      </c>
      <c r="P15" s="17">
        <f t="shared" si="10"/>
        <v>0</v>
      </c>
      <c r="Q15" s="17">
        <f>Q9*0.7</f>
        <v>0</v>
      </c>
    </row>
    <row r="16" spans="1:17" x14ac:dyDescent="0.25">
      <c r="A16" s="22" t="s">
        <v>15</v>
      </c>
      <c r="B16" s="9">
        <f t="shared" ref="B16:P16" si="11">B10*0.7</f>
        <v>251.99999999999997</v>
      </c>
      <c r="C16" s="9">
        <f t="shared" si="11"/>
        <v>259</v>
      </c>
      <c r="D16" s="9">
        <f t="shared" si="11"/>
        <v>259</v>
      </c>
      <c r="E16" s="9">
        <f t="shared" si="11"/>
        <v>273</v>
      </c>
      <c r="F16" s="9">
        <f t="shared" si="11"/>
        <v>388.5</v>
      </c>
      <c r="G16" s="9">
        <f t="shared" si="11"/>
        <v>399</v>
      </c>
      <c r="H16" s="9">
        <f t="shared" si="11"/>
        <v>399</v>
      </c>
      <c r="I16" s="11">
        <f t="shared" si="11"/>
        <v>251.99999999999997</v>
      </c>
      <c r="J16" s="11">
        <f t="shared" si="11"/>
        <v>259</v>
      </c>
      <c r="K16" s="11">
        <f t="shared" si="11"/>
        <v>259</v>
      </c>
      <c r="L16" s="11">
        <f t="shared" si="11"/>
        <v>273</v>
      </c>
      <c r="M16" s="11">
        <f t="shared" si="11"/>
        <v>388.5</v>
      </c>
      <c r="N16" s="11">
        <f t="shared" si="11"/>
        <v>399</v>
      </c>
      <c r="O16" s="11">
        <f t="shared" si="11"/>
        <v>399</v>
      </c>
      <c r="P16" s="17">
        <f t="shared" si="11"/>
        <v>582.75</v>
      </c>
      <c r="Q16" s="17">
        <f>Q10*0.7</f>
        <v>582.75</v>
      </c>
    </row>
    <row r="17" spans="1:17" x14ac:dyDescent="0.25">
      <c r="A17" s="22" t="s">
        <v>16</v>
      </c>
      <c r="B17" s="9">
        <f t="shared" ref="B17:P17" si="12">B11*0.7</f>
        <v>12600</v>
      </c>
      <c r="C17" s="9">
        <f t="shared" si="12"/>
        <v>12950</v>
      </c>
      <c r="D17" s="9">
        <f t="shared" si="12"/>
        <v>12950</v>
      </c>
      <c r="E17" s="9">
        <f t="shared" si="12"/>
        <v>13650</v>
      </c>
      <c r="F17" s="9">
        <f t="shared" si="12"/>
        <v>12950</v>
      </c>
      <c r="G17" s="9">
        <f t="shared" si="12"/>
        <v>13300</v>
      </c>
      <c r="H17" s="9">
        <f t="shared" si="12"/>
        <v>13300</v>
      </c>
      <c r="I17" s="11">
        <f t="shared" si="12"/>
        <v>12600</v>
      </c>
      <c r="J17" s="11">
        <f t="shared" si="12"/>
        <v>12950</v>
      </c>
      <c r="K17" s="11">
        <f t="shared" si="12"/>
        <v>12950</v>
      </c>
      <c r="L17" s="11">
        <f t="shared" si="12"/>
        <v>13650</v>
      </c>
      <c r="M17" s="11">
        <f t="shared" si="12"/>
        <v>12950</v>
      </c>
      <c r="N17" s="11">
        <f t="shared" si="12"/>
        <v>13300</v>
      </c>
      <c r="O17" s="11">
        <f t="shared" si="12"/>
        <v>13300</v>
      </c>
      <c r="P17" s="17">
        <f t="shared" si="12"/>
        <v>12950</v>
      </c>
      <c r="Q17" s="17">
        <f>Q11*0.7</f>
        <v>12950</v>
      </c>
    </row>
  </sheetData>
  <mergeCells count="2">
    <mergeCell ref="B1:Q1"/>
    <mergeCell ref="B13:Q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E19" sqref="E19"/>
    </sheetView>
  </sheetViews>
  <sheetFormatPr defaultRowHeight="15" x14ac:dyDescent="0.25"/>
  <cols>
    <col min="1" max="1" width="20.42578125" bestFit="1" customWidth="1"/>
    <col min="2" max="7" width="10.5703125" bestFit="1" customWidth="1"/>
  </cols>
  <sheetData>
    <row r="1" spans="1:7" ht="19.5" thickBot="1" x14ac:dyDescent="0.35">
      <c r="A1" s="55" t="s">
        <v>0</v>
      </c>
      <c r="B1" s="87" t="s">
        <v>18</v>
      </c>
      <c r="C1" s="88"/>
      <c r="D1" s="88"/>
      <c r="E1" s="88"/>
      <c r="F1" s="88"/>
      <c r="G1" s="89"/>
    </row>
    <row r="2" spans="1:7" x14ac:dyDescent="0.25">
      <c r="A2" s="21" t="s">
        <v>2</v>
      </c>
      <c r="B2" s="31" t="s">
        <v>39</v>
      </c>
      <c r="C2" s="31" t="s">
        <v>40</v>
      </c>
      <c r="D2" s="31" t="s">
        <v>41</v>
      </c>
      <c r="E2" s="32" t="s">
        <v>39</v>
      </c>
      <c r="F2" s="32" t="s">
        <v>40</v>
      </c>
      <c r="G2" s="32" t="s">
        <v>41</v>
      </c>
    </row>
    <row r="3" spans="1:7" x14ac:dyDescent="0.25">
      <c r="A3" s="21" t="s">
        <v>12</v>
      </c>
      <c r="B3" s="4">
        <v>3000</v>
      </c>
      <c r="C3" s="4">
        <v>3000</v>
      </c>
      <c r="D3" s="4">
        <v>3000</v>
      </c>
      <c r="E3" s="18">
        <v>6000</v>
      </c>
      <c r="F3" s="18">
        <v>6000</v>
      </c>
      <c r="G3" s="18">
        <v>6000</v>
      </c>
    </row>
    <row r="4" spans="1:7" x14ac:dyDescent="0.25">
      <c r="A4" s="21" t="s">
        <v>37</v>
      </c>
      <c r="B4" s="4">
        <v>0.01</v>
      </c>
      <c r="C4" s="4">
        <v>1.2E-2</v>
      </c>
      <c r="D4" s="4">
        <v>1.7520000000000001E-2</v>
      </c>
      <c r="E4" s="18">
        <v>0.02</v>
      </c>
      <c r="F4" s="18">
        <v>2.5000000000000001E-2</v>
      </c>
      <c r="G4" s="18">
        <v>3.5000000000000003E-2</v>
      </c>
    </row>
    <row r="5" spans="1:7" x14ac:dyDescent="0.25">
      <c r="A5" s="21" t="s">
        <v>35</v>
      </c>
      <c r="B5" s="4"/>
      <c r="C5" s="4"/>
      <c r="D5" s="4"/>
      <c r="E5" s="18"/>
      <c r="F5" s="18"/>
      <c r="G5" s="18"/>
    </row>
    <row r="6" spans="1:7" x14ac:dyDescent="0.25">
      <c r="A6" s="21" t="s">
        <v>36</v>
      </c>
      <c r="B6" s="37">
        <f>1/B4</f>
        <v>100</v>
      </c>
      <c r="C6" s="37">
        <f t="shared" ref="C6:G6" si="0">1/C4</f>
        <v>83.333333333333329</v>
      </c>
      <c r="D6" s="37">
        <f t="shared" si="0"/>
        <v>57.077625570776256</v>
      </c>
      <c r="E6" s="38">
        <f t="shared" si="0"/>
        <v>50</v>
      </c>
      <c r="F6" s="38">
        <f t="shared" si="0"/>
        <v>40</v>
      </c>
      <c r="G6" s="38">
        <f t="shared" si="0"/>
        <v>28.571428571428569</v>
      </c>
    </row>
    <row r="7" spans="1:7" x14ac:dyDescent="0.25">
      <c r="A7" s="21" t="s">
        <v>38</v>
      </c>
      <c r="B7" s="35">
        <f>1/0.028</f>
        <v>35.714285714285715</v>
      </c>
      <c r="C7" s="35">
        <f>1/0.028</f>
        <v>35.714285714285715</v>
      </c>
      <c r="D7" s="35">
        <f>1/0.04</f>
        <v>25</v>
      </c>
      <c r="E7" s="36">
        <f>1/0.028</f>
        <v>35.714285714285715</v>
      </c>
      <c r="F7" s="36">
        <f>1/0.028</f>
        <v>35.714285714285715</v>
      </c>
      <c r="G7" s="36">
        <f>1/0.04</f>
        <v>25</v>
      </c>
    </row>
    <row r="8" spans="1:7" x14ac:dyDescent="0.25">
      <c r="A8" s="22" t="s">
        <v>13</v>
      </c>
      <c r="B8" s="12">
        <f>B11/B6</f>
        <v>180</v>
      </c>
      <c r="C8" s="12">
        <f t="shared" ref="C8:G8" si="1">C11/C6</f>
        <v>216</v>
      </c>
      <c r="D8" s="12">
        <f t="shared" si="1"/>
        <v>306.60000000000002</v>
      </c>
      <c r="E8" s="20">
        <f t="shared" si="1"/>
        <v>360</v>
      </c>
      <c r="F8" s="20">
        <f t="shared" si="1"/>
        <v>450</v>
      </c>
      <c r="G8" s="20">
        <f t="shared" si="1"/>
        <v>612.5</v>
      </c>
    </row>
    <row r="9" spans="1:7" x14ac:dyDescent="0.25">
      <c r="A9" s="22" t="s">
        <v>14</v>
      </c>
      <c r="B9" s="12">
        <f>B5*B8</f>
        <v>0</v>
      </c>
      <c r="C9" s="12">
        <f t="shared" ref="C9:G9" si="2">C5*C8</f>
        <v>0</v>
      </c>
      <c r="D9" s="12">
        <f t="shared" si="2"/>
        <v>0</v>
      </c>
      <c r="E9" s="20">
        <f t="shared" si="2"/>
        <v>0</v>
      </c>
      <c r="F9" s="20">
        <f t="shared" si="2"/>
        <v>0</v>
      </c>
      <c r="G9" s="20">
        <f t="shared" si="2"/>
        <v>0</v>
      </c>
    </row>
    <row r="10" spans="1:7" x14ac:dyDescent="0.25">
      <c r="A10" s="22" t="s">
        <v>15</v>
      </c>
      <c r="B10" s="12">
        <f>B11/B7</f>
        <v>504</v>
      </c>
      <c r="C10" s="12">
        <f t="shared" ref="C10:G10" si="3">C11/C7</f>
        <v>504</v>
      </c>
      <c r="D10" s="12">
        <f t="shared" si="3"/>
        <v>700</v>
      </c>
      <c r="E10" s="20">
        <f t="shared" si="3"/>
        <v>504</v>
      </c>
      <c r="F10" s="20">
        <f t="shared" si="3"/>
        <v>504</v>
      </c>
      <c r="G10" s="20">
        <f t="shared" si="3"/>
        <v>700</v>
      </c>
    </row>
    <row r="11" spans="1:7" x14ac:dyDescent="0.25">
      <c r="A11" s="22" t="s">
        <v>16</v>
      </c>
      <c r="B11" s="12">
        <v>18000</v>
      </c>
      <c r="C11" s="12">
        <v>18000</v>
      </c>
      <c r="D11" s="12">
        <v>17500</v>
      </c>
      <c r="E11" s="20">
        <v>18000</v>
      </c>
      <c r="F11" s="20">
        <v>18000</v>
      </c>
      <c r="G11" s="20">
        <v>17500</v>
      </c>
    </row>
    <row r="12" spans="1:7" ht="15.75" thickBot="1" x14ac:dyDescent="0.3"/>
    <row r="13" spans="1:7" ht="19.5" thickBot="1" x14ac:dyDescent="0.35">
      <c r="A13" s="55" t="s">
        <v>17</v>
      </c>
      <c r="B13" s="90" t="s">
        <v>18</v>
      </c>
      <c r="C13" s="91"/>
      <c r="D13" s="91"/>
      <c r="E13" s="91"/>
      <c r="F13" s="91"/>
      <c r="G13" s="92"/>
    </row>
    <row r="14" spans="1:7" x14ac:dyDescent="0.25">
      <c r="A14" s="22" t="s">
        <v>13</v>
      </c>
      <c r="B14" s="11">
        <f>B8*0.7</f>
        <v>125.99999999999999</v>
      </c>
      <c r="C14" s="11">
        <f t="shared" ref="C14:G14" si="4">C8*0.7</f>
        <v>151.19999999999999</v>
      </c>
      <c r="D14" s="11">
        <f t="shared" si="4"/>
        <v>214.62</v>
      </c>
      <c r="E14" s="17">
        <f t="shared" si="4"/>
        <v>251.99999999999997</v>
      </c>
      <c r="F14" s="17">
        <f t="shared" si="4"/>
        <v>315</v>
      </c>
      <c r="G14" s="17">
        <f t="shared" si="4"/>
        <v>428.75</v>
      </c>
    </row>
    <row r="15" spans="1:7" x14ac:dyDescent="0.25">
      <c r="A15" s="22" t="s">
        <v>14</v>
      </c>
      <c r="B15" s="11">
        <f>B9*0.7</f>
        <v>0</v>
      </c>
      <c r="C15" s="11">
        <f t="shared" ref="C15:G15" si="5">C9*0.7</f>
        <v>0</v>
      </c>
      <c r="D15" s="11">
        <f t="shared" si="5"/>
        <v>0</v>
      </c>
      <c r="E15" s="17">
        <f t="shared" si="5"/>
        <v>0</v>
      </c>
      <c r="F15" s="17">
        <f t="shared" si="5"/>
        <v>0</v>
      </c>
      <c r="G15" s="17">
        <f t="shared" si="5"/>
        <v>0</v>
      </c>
    </row>
    <row r="16" spans="1:7" x14ac:dyDescent="0.25">
      <c r="A16" s="22" t="s">
        <v>15</v>
      </c>
      <c r="B16" s="11">
        <f>B10*0.7</f>
        <v>352.79999999999995</v>
      </c>
      <c r="C16" s="11">
        <f t="shared" ref="C16:G16" si="6">C10*0.7</f>
        <v>352.79999999999995</v>
      </c>
      <c r="D16" s="11">
        <f t="shared" si="6"/>
        <v>489.99999999999994</v>
      </c>
      <c r="E16" s="17">
        <f t="shared" si="6"/>
        <v>352.79999999999995</v>
      </c>
      <c r="F16" s="17">
        <f t="shared" si="6"/>
        <v>352.79999999999995</v>
      </c>
      <c r="G16" s="17">
        <f t="shared" si="6"/>
        <v>489.99999999999994</v>
      </c>
    </row>
    <row r="17" spans="1:7" x14ac:dyDescent="0.25">
      <c r="A17" s="22" t="s">
        <v>16</v>
      </c>
      <c r="B17" s="11">
        <f>B11*0.7</f>
        <v>12600</v>
      </c>
      <c r="C17" s="11">
        <f t="shared" ref="C17:G17" si="7">C11*0.7</f>
        <v>12600</v>
      </c>
      <c r="D17" s="11">
        <f t="shared" si="7"/>
        <v>12250</v>
      </c>
      <c r="E17" s="17">
        <f t="shared" si="7"/>
        <v>12600</v>
      </c>
      <c r="F17" s="17">
        <f t="shared" si="7"/>
        <v>12600</v>
      </c>
      <c r="G17" s="17">
        <f t="shared" si="7"/>
        <v>12250</v>
      </c>
    </row>
  </sheetData>
  <mergeCells count="2">
    <mergeCell ref="B1:G1"/>
    <mergeCell ref="B13:G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9" sqref="B19"/>
    </sheetView>
  </sheetViews>
  <sheetFormatPr defaultRowHeight="15" x14ac:dyDescent="0.25"/>
  <cols>
    <col min="1" max="1" width="20.42578125" bestFit="1" customWidth="1"/>
    <col min="2" max="2" width="10.7109375" bestFit="1" customWidth="1"/>
    <col min="3" max="11" width="10.5703125" bestFit="1" customWidth="1"/>
  </cols>
  <sheetData>
    <row r="1" spans="1:11" ht="18.75" x14ac:dyDescent="0.3">
      <c r="A1" s="33" t="s">
        <v>0</v>
      </c>
      <c r="B1" s="84" t="s">
        <v>20</v>
      </c>
      <c r="C1" s="85"/>
      <c r="D1" s="85"/>
      <c r="E1" s="85"/>
      <c r="F1" s="85"/>
      <c r="G1" s="85"/>
      <c r="H1" s="85"/>
      <c r="I1" s="85"/>
      <c r="J1" s="85"/>
      <c r="K1" s="86"/>
    </row>
    <row r="2" spans="1:11" x14ac:dyDescent="0.25">
      <c r="A2" s="21" t="s">
        <v>2</v>
      </c>
      <c r="B2" s="2" t="s">
        <v>25</v>
      </c>
      <c r="C2" s="2" t="s">
        <v>21</v>
      </c>
      <c r="D2" s="2" t="s">
        <v>26</v>
      </c>
      <c r="E2" s="2" t="s">
        <v>29</v>
      </c>
      <c r="F2" s="2" t="s">
        <v>30</v>
      </c>
      <c r="G2" s="5" t="s">
        <v>25</v>
      </c>
      <c r="H2" s="5" t="s">
        <v>21</v>
      </c>
      <c r="I2" s="5" t="s">
        <v>26</v>
      </c>
      <c r="J2" s="5" t="s">
        <v>29</v>
      </c>
      <c r="K2" s="5" t="s">
        <v>30</v>
      </c>
    </row>
    <row r="3" spans="1:11" x14ac:dyDescent="0.25">
      <c r="A3" s="21" t="s">
        <v>12</v>
      </c>
      <c r="B3" s="1">
        <v>2000</v>
      </c>
      <c r="C3" s="1">
        <v>2000</v>
      </c>
      <c r="D3" s="1">
        <v>2000</v>
      </c>
      <c r="E3" s="1">
        <v>2000</v>
      </c>
      <c r="F3" s="1">
        <v>2000</v>
      </c>
      <c r="G3" s="4">
        <v>3000</v>
      </c>
      <c r="H3" s="4">
        <v>3000</v>
      </c>
      <c r="I3" s="4">
        <v>3000</v>
      </c>
      <c r="J3" s="4">
        <v>3000</v>
      </c>
      <c r="K3" s="4">
        <v>3000</v>
      </c>
    </row>
    <row r="4" spans="1:11" x14ac:dyDescent="0.25">
      <c r="A4" s="21" t="s">
        <v>37</v>
      </c>
      <c r="B4" s="1">
        <v>3.8E-3</v>
      </c>
      <c r="C4" s="1">
        <v>4.7999999999999996E-3</v>
      </c>
      <c r="D4" s="1">
        <v>5.7999999999999996E-3</v>
      </c>
      <c r="E4" s="1">
        <v>7.1999999999999998E-3</v>
      </c>
      <c r="F4" s="1">
        <v>8.6999999999999994E-3</v>
      </c>
      <c r="G4" s="4">
        <v>5.7000000000000002E-3</v>
      </c>
      <c r="H4" s="4">
        <v>7.1999999999999998E-3</v>
      </c>
      <c r="I4" s="4">
        <v>8.6999999999999994E-3</v>
      </c>
      <c r="J4" s="4">
        <v>1.0800000000000001E-2</v>
      </c>
      <c r="K4" s="4">
        <v>1.3050000000000001E-2</v>
      </c>
    </row>
    <row r="5" spans="1:11" x14ac:dyDescent="0.25">
      <c r="A5" s="21" t="s">
        <v>35</v>
      </c>
      <c r="B5" s="1"/>
      <c r="C5" s="1"/>
      <c r="D5" s="1"/>
      <c r="E5" s="1"/>
      <c r="F5" s="1"/>
      <c r="G5" s="4"/>
      <c r="H5" s="4"/>
      <c r="I5" s="4"/>
      <c r="J5" s="4"/>
      <c r="K5" s="4"/>
    </row>
    <row r="6" spans="1:11" x14ac:dyDescent="0.25">
      <c r="A6" s="21" t="s">
        <v>36</v>
      </c>
      <c r="B6" s="81">
        <f>1/B4</f>
        <v>263.15789473684208</v>
      </c>
      <c r="C6" s="81">
        <f t="shared" ref="C6:K6" si="0">1/C4</f>
        <v>208.33333333333334</v>
      </c>
      <c r="D6" s="81">
        <f t="shared" si="0"/>
        <v>172.41379310344828</v>
      </c>
      <c r="E6" s="81">
        <f t="shared" si="0"/>
        <v>138.88888888888889</v>
      </c>
      <c r="F6" s="81">
        <f t="shared" si="0"/>
        <v>114.94252873563219</v>
      </c>
      <c r="G6" s="37">
        <f t="shared" si="0"/>
        <v>175.43859649122805</v>
      </c>
      <c r="H6" s="37">
        <f t="shared" si="0"/>
        <v>138.88888888888889</v>
      </c>
      <c r="I6" s="37">
        <f t="shared" si="0"/>
        <v>114.94252873563219</v>
      </c>
      <c r="J6" s="37">
        <f t="shared" si="0"/>
        <v>92.592592592592581</v>
      </c>
      <c r="K6" s="37">
        <f t="shared" si="0"/>
        <v>76.628352490421449</v>
      </c>
    </row>
    <row r="7" spans="1:11" x14ac:dyDescent="0.25">
      <c r="A7" s="21" t="s">
        <v>38</v>
      </c>
      <c r="B7" s="80">
        <f>1/0.02</f>
        <v>50</v>
      </c>
      <c r="C7" s="80">
        <f t="shared" ref="C7:D7" si="1">1/0.02</f>
        <v>50</v>
      </c>
      <c r="D7" s="80">
        <f t="shared" si="1"/>
        <v>50</v>
      </c>
      <c r="E7" s="80">
        <f>1/0.03</f>
        <v>33.333333333333336</v>
      </c>
      <c r="F7" s="80">
        <f>1/0.03</f>
        <v>33.333333333333336</v>
      </c>
      <c r="G7" s="35">
        <v>50</v>
      </c>
      <c r="H7" s="35">
        <v>50</v>
      </c>
      <c r="I7" s="35">
        <v>50</v>
      </c>
      <c r="J7" s="35">
        <v>33.333333333333336</v>
      </c>
      <c r="K7" s="35">
        <v>33.333333333333336</v>
      </c>
    </row>
    <row r="8" spans="1:11" x14ac:dyDescent="0.25">
      <c r="A8" s="22" t="s">
        <v>13</v>
      </c>
      <c r="B8" s="3">
        <f>B11/B6</f>
        <v>64.600000000000009</v>
      </c>
      <c r="C8" s="3">
        <f t="shared" ref="C8:K8" si="2">C11/C6</f>
        <v>84</v>
      </c>
      <c r="D8" s="3">
        <f t="shared" si="2"/>
        <v>101.5</v>
      </c>
      <c r="E8" s="3">
        <f t="shared" si="2"/>
        <v>129.6</v>
      </c>
      <c r="F8" s="3">
        <f t="shared" si="2"/>
        <v>156.6</v>
      </c>
      <c r="G8" s="12">
        <f t="shared" si="2"/>
        <v>96.9</v>
      </c>
      <c r="H8" s="12">
        <f t="shared" si="2"/>
        <v>126</v>
      </c>
      <c r="I8" s="12">
        <f t="shared" si="2"/>
        <v>152.25</v>
      </c>
      <c r="J8" s="12">
        <f t="shared" si="2"/>
        <v>194.40000000000003</v>
      </c>
      <c r="K8" s="12">
        <f t="shared" si="2"/>
        <v>234.90000000000003</v>
      </c>
    </row>
    <row r="9" spans="1:11" x14ac:dyDescent="0.25">
      <c r="A9" s="22" t="s">
        <v>14</v>
      </c>
      <c r="B9" s="3">
        <f>B5*B8</f>
        <v>0</v>
      </c>
      <c r="C9" s="3">
        <f t="shared" ref="C9:K9" si="3">C5*C8</f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12">
        <f t="shared" si="3"/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</row>
    <row r="10" spans="1:11" x14ac:dyDescent="0.25">
      <c r="A10" s="22" t="s">
        <v>15</v>
      </c>
      <c r="B10" s="3">
        <f>B11/B7</f>
        <v>340</v>
      </c>
      <c r="C10" s="3">
        <f t="shared" ref="C10:K10" si="4">C11/C7</f>
        <v>350</v>
      </c>
      <c r="D10" s="3">
        <f t="shared" si="4"/>
        <v>350</v>
      </c>
      <c r="E10" s="3">
        <f t="shared" si="4"/>
        <v>540</v>
      </c>
      <c r="F10" s="3">
        <f t="shared" si="4"/>
        <v>540</v>
      </c>
      <c r="G10" s="12">
        <f t="shared" si="4"/>
        <v>340</v>
      </c>
      <c r="H10" s="12">
        <f t="shared" si="4"/>
        <v>350</v>
      </c>
      <c r="I10" s="12">
        <f t="shared" si="4"/>
        <v>350</v>
      </c>
      <c r="J10" s="12">
        <f t="shared" si="4"/>
        <v>540</v>
      </c>
      <c r="K10" s="12">
        <f t="shared" si="4"/>
        <v>540</v>
      </c>
    </row>
    <row r="11" spans="1:11" x14ac:dyDescent="0.25">
      <c r="A11" s="22" t="s">
        <v>16</v>
      </c>
      <c r="B11" s="3">
        <v>17000</v>
      </c>
      <c r="C11" s="3">
        <v>17500</v>
      </c>
      <c r="D11" s="3">
        <v>17500</v>
      </c>
      <c r="E11" s="3">
        <v>18000</v>
      </c>
      <c r="F11" s="3">
        <v>18000</v>
      </c>
      <c r="G11" s="12">
        <v>17000</v>
      </c>
      <c r="H11" s="12">
        <v>17500</v>
      </c>
      <c r="I11" s="12">
        <v>17500</v>
      </c>
      <c r="J11" s="12">
        <v>18000</v>
      </c>
      <c r="K11" s="12">
        <v>18000</v>
      </c>
    </row>
    <row r="13" spans="1:11" ht="18.75" x14ac:dyDescent="0.3">
      <c r="A13" s="33" t="s">
        <v>17</v>
      </c>
      <c r="B13" s="93" t="s">
        <v>20</v>
      </c>
      <c r="C13" s="94"/>
      <c r="D13" s="94"/>
      <c r="E13" s="94"/>
      <c r="F13" s="94"/>
      <c r="G13" s="94"/>
      <c r="H13" s="94"/>
      <c r="I13" s="94"/>
      <c r="J13" s="94"/>
      <c r="K13" s="95"/>
    </row>
    <row r="14" spans="1:11" x14ac:dyDescent="0.25">
      <c r="A14" s="22" t="s">
        <v>13</v>
      </c>
      <c r="B14" s="11">
        <f>B8*0.7</f>
        <v>45.220000000000006</v>
      </c>
      <c r="C14" s="11">
        <f t="shared" ref="C14:K14" si="5">C8*0.7</f>
        <v>58.8</v>
      </c>
      <c r="D14" s="11">
        <f t="shared" si="5"/>
        <v>71.05</v>
      </c>
      <c r="E14" s="11">
        <f t="shared" si="5"/>
        <v>90.719999999999985</v>
      </c>
      <c r="F14" s="11">
        <f t="shared" si="5"/>
        <v>109.61999999999999</v>
      </c>
      <c r="G14" s="13">
        <f t="shared" si="5"/>
        <v>67.83</v>
      </c>
      <c r="H14" s="13">
        <f t="shared" si="5"/>
        <v>88.199999999999989</v>
      </c>
      <c r="I14" s="13">
        <f t="shared" si="5"/>
        <v>106.57499999999999</v>
      </c>
      <c r="J14" s="13">
        <f t="shared" si="5"/>
        <v>136.08000000000001</v>
      </c>
      <c r="K14" s="13">
        <f t="shared" si="5"/>
        <v>164.43</v>
      </c>
    </row>
    <row r="15" spans="1:11" x14ac:dyDescent="0.25">
      <c r="A15" s="22" t="s">
        <v>14</v>
      </c>
      <c r="B15" s="11">
        <f>B9*0.7</f>
        <v>0</v>
      </c>
      <c r="C15" s="11">
        <f t="shared" ref="C15:K15" si="6">C9*0.7</f>
        <v>0</v>
      </c>
      <c r="D15" s="11">
        <f t="shared" si="6"/>
        <v>0</v>
      </c>
      <c r="E15" s="11">
        <f t="shared" si="6"/>
        <v>0</v>
      </c>
      <c r="F15" s="11">
        <f t="shared" si="6"/>
        <v>0</v>
      </c>
      <c r="G15" s="13">
        <f t="shared" si="6"/>
        <v>0</v>
      </c>
      <c r="H15" s="13">
        <f t="shared" si="6"/>
        <v>0</v>
      </c>
      <c r="I15" s="13">
        <f t="shared" si="6"/>
        <v>0</v>
      </c>
      <c r="J15" s="13">
        <f t="shared" si="6"/>
        <v>0</v>
      </c>
      <c r="K15" s="13">
        <f t="shared" si="6"/>
        <v>0</v>
      </c>
    </row>
    <row r="16" spans="1:11" x14ac:dyDescent="0.25">
      <c r="A16" s="22" t="s">
        <v>15</v>
      </c>
      <c r="B16" s="11">
        <f>B10*0.7</f>
        <v>237.99999999999997</v>
      </c>
      <c r="C16" s="11">
        <f t="shared" ref="C16:K16" si="7">C10*0.7</f>
        <v>244.99999999999997</v>
      </c>
      <c r="D16" s="11">
        <f t="shared" si="7"/>
        <v>244.99999999999997</v>
      </c>
      <c r="E16" s="11">
        <f t="shared" si="7"/>
        <v>378</v>
      </c>
      <c r="F16" s="11">
        <f t="shared" si="7"/>
        <v>378</v>
      </c>
      <c r="G16" s="13">
        <f t="shared" si="7"/>
        <v>237.99999999999997</v>
      </c>
      <c r="H16" s="13">
        <f t="shared" si="7"/>
        <v>244.99999999999997</v>
      </c>
      <c r="I16" s="13">
        <f t="shared" si="7"/>
        <v>244.99999999999997</v>
      </c>
      <c r="J16" s="13">
        <f t="shared" si="7"/>
        <v>378</v>
      </c>
      <c r="K16" s="13">
        <f t="shared" si="7"/>
        <v>378</v>
      </c>
    </row>
    <row r="17" spans="1:11" x14ac:dyDescent="0.25">
      <c r="A17" s="22" t="s">
        <v>16</v>
      </c>
      <c r="B17" s="11">
        <f>B11*0.7</f>
        <v>11900</v>
      </c>
      <c r="C17" s="11">
        <f t="shared" ref="C17:K17" si="8">C11*0.7</f>
        <v>12250</v>
      </c>
      <c r="D17" s="11">
        <f t="shared" si="8"/>
        <v>12250</v>
      </c>
      <c r="E17" s="11">
        <f t="shared" si="8"/>
        <v>12600</v>
      </c>
      <c r="F17" s="11">
        <f t="shared" si="8"/>
        <v>12600</v>
      </c>
      <c r="G17" s="13">
        <f t="shared" si="8"/>
        <v>11900</v>
      </c>
      <c r="H17" s="13">
        <f t="shared" si="8"/>
        <v>12250</v>
      </c>
      <c r="I17" s="13">
        <f t="shared" si="8"/>
        <v>12250</v>
      </c>
      <c r="J17" s="13">
        <f t="shared" si="8"/>
        <v>12600</v>
      </c>
      <c r="K17" s="13">
        <f t="shared" si="8"/>
        <v>12600</v>
      </c>
    </row>
  </sheetData>
  <mergeCells count="2">
    <mergeCell ref="B1:K1"/>
    <mergeCell ref="B13:K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F21" sqref="F21"/>
    </sheetView>
  </sheetViews>
  <sheetFormatPr defaultRowHeight="15" x14ac:dyDescent="0.25"/>
  <cols>
    <col min="1" max="1" width="20.42578125" bestFit="1" customWidth="1"/>
    <col min="2" max="33" width="10.5703125" bestFit="1" customWidth="1"/>
  </cols>
  <sheetData>
    <row r="1" spans="1:12" ht="18.75" x14ac:dyDescent="0.3">
      <c r="A1" s="33" t="s">
        <v>0</v>
      </c>
      <c r="B1" s="82" t="s">
        <v>24</v>
      </c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x14ac:dyDescent="0.25">
      <c r="A2" s="21" t="s">
        <v>2</v>
      </c>
      <c r="B2" s="7" t="s">
        <v>50</v>
      </c>
      <c r="C2" s="7" t="s">
        <v>42</v>
      </c>
      <c r="D2" s="7" t="s">
        <v>43</v>
      </c>
      <c r="E2" s="7" t="s">
        <v>44</v>
      </c>
      <c r="F2" s="7" t="s">
        <v>29</v>
      </c>
      <c r="G2" s="7" t="s">
        <v>45</v>
      </c>
      <c r="H2" s="7" t="s">
        <v>34</v>
      </c>
      <c r="I2" s="7" t="s">
        <v>46</v>
      </c>
      <c r="J2" s="7" t="s">
        <v>47</v>
      </c>
      <c r="K2" s="7" t="s">
        <v>48</v>
      </c>
      <c r="L2" s="7" t="s">
        <v>49</v>
      </c>
    </row>
    <row r="3" spans="1:12" x14ac:dyDescent="0.25">
      <c r="A3" s="21" t="s">
        <v>12</v>
      </c>
      <c r="B3" s="6">
        <v>6000</v>
      </c>
      <c r="C3" s="6">
        <v>6000</v>
      </c>
      <c r="D3" s="6">
        <v>6000</v>
      </c>
      <c r="E3" s="6">
        <v>6000</v>
      </c>
      <c r="F3" s="6">
        <v>6000</v>
      </c>
      <c r="G3" s="6">
        <v>6000</v>
      </c>
      <c r="H3" s="6">
        <v>6000</v>
      </c>
      <c r="I3" s="6">
        <v>6000</v>
      </c>
      <c r="J3" s="6">
        <v>6000</v>
      </c>
      <c r="K3" s="6">
        <v>6000</v>
      </c>
      <c r="L3" s="6">
        <v>6000</v>
      </c>
    </row>
    <row r="4" spans="1:12" x14ac:dyDescent="0.25">
      <c r="A4" s="21" t="s">
        <v>37</v>
      </c>
      <c r="B4" s="40">
        <v>1.2E-2</v>
      </c>
      <c r="C4" s="40">
        <v>1.4999999999999999E-2</v>
      </c>
      <c r="D4" s="40">
        <v>1.7999999999999999E-2</v>
      </c>
      <c r="E4" s="40">
        <v>1.7999999999999999E-2</v>
      </c>
      <c r="F4" s="40">
        <v>2.1600000000000001E-2</v>
      </c>
      <c r="G4" s="40">
        <v>2.7E-2</v>
      </c>
      <c r="H4" s="40">
        <v>3.15E-2</v>
      </c>
      <c r="I4" s="40">
        <v>3.7499999999999999E-2</v>
      </c>
      <c r="J4" s="40">
        <v>4.4999999999999998E-2</v>
      </c>
      <c r="K4" s="40">
        <v>5.2499999999999998E-2</v>
      </c>
      <c r="L4" s="40">
        <v>0.06</v>
      </c>
    </row>
    <row r="5" spans="1:12" x14ac:dyDescent="0.25">
      <c r="A5" s="21" t="s">
        <v>35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x14ac:dyDescent="0.25">
      <c r="A6" s="21" t="s">
        <v>36</v>
      </c>
      <c r="B6" s="41">
        <f>1/B4</f>
        <v>83.333333333333329</v>
      </c>
      <c r="C6" s="41">
        <f t="shared" ref="C6:L6" si="0">1/C4</f>
        <v>66.666666666666671</v>
      </c>
      <c r="D6" s="41">
        <f t="shared" si="0"/>
        <v>55.555555555555557</v>
      </c>
      <c r="E6" s="41">
        <f t="shared" si="0"/>
        <v>55.555555555555557</v>
      </c>
      <c r="F6" s="41">
        <f t="shared" si="0"/>
        <v>46.296296296296291</v>
      </c>
      <c r="G6" s="41">
        <f t="shared" si="0"/>
        <v>37.037037037037038</v>
      </c>
      <c r="H6" s="41">
        <f t="shared" si="0"/>
        <v>31.746031746031747</v>
      </c>
      <c r="I6" s="41">
        <f t="shared" si="0"/>
        <v>26.666666666666668</v>
      </c>
      <c r="J6" s="41">
        <f t="shared" si="0"/>
        <v>22.222222222222221</v>
      </c>
      <c r="K6" s="41">
        <f t="shared" si="0"/>
        <v>19.047619047619047</v>
      </c>
      <c r="L6" s="41">
        <f t="shared" si="0"/>
        <v>16.666666666666668</v>
      </c>
    </row>
    <row r="7" spans="1:12" x14ac:dyDescent="0.25">
      <c r="A7" s="21" t="s">
        <v>38</v>
      </c>
      <c r="B7" s="46">
        <f>1/0.02</f>
        <v>50</v>
      </c>
      <c r="C7" s="46">
        <f>1/0.02</f>
        <v>50</v>
      </c>
      <c r="D7" s="46">
        <f t="shared" ref="D7" si="1">1/0.02</f>
        <v>50</v>
      </c>
      <c r="E7" s="46">
        <f>1/0.03</f>
        <v>33.333333333333336</v>
      </c>
      <c r="F7" s="46">
        <f t="shared" ref="F7:H7" si="2">1/0.03</f>
        <v>33.333333333333336</v>
      </c>
      <c r="G7" s="46">
        <f t="shared" si="2"/>
        <v>33.333333333333336</v>
      </c>
      <c r="H7" s="46">
        <f t="shared" si="2"/>
        <v>33.333333333333336</v>
      </c>
      <c r="I7" s="46">
        <f>1/0.05</f>
        <v>20</v>
      </c>
      <c r="J7" s="46">
        <f t="shared" ref="J7:L7" si="3">1/0.05</f>
        <v>20</v>
      </c>
      <c r="K7" s="46">
        <f t="shared" si="3"/>
        <v>20</v>
      </c>
      <c r="L7" s="46">
        <f t="shared" si="3"/>
        <v>20</v>
      </c>
    </row>
    <row r="8" spans="1:12" x14ac:dyDescent="0.25">
      <c r="A8" s="22" t="s">
        <v>13</v>
      </c>
      <c r="B8" s="10">
        <f>B11/B6</f>
        <v>144</v>
      </c>
      <c r="C8" s="10">
        <f t="shared" ref="C8:L8" si="4">C11/C6</f>
        <v>180</v>
      </c>
      <c r="D8" s="10">
        <f t="shared" si="4"/>
        <v>216</v>
      </c>
      <c r="E8" s="10">
        <f t="shared" si="4"/>
        <v>216</v>
      </c>
      <c r="F8" s="10">
        <f t="shared" si="4"/>
        <v>259.20000000000005</v>
      </c>
      <c r="G8" s="10">
        <f t="shared" si="4"/>
        <v>324</v>
      </c>
      <c r="H8" s="10">
        <f t="shared" si="4"/>
        <v>378</v>
      </c>
      <c r="I8" s="10">
        <f t="shared" si="4"/>
        <v>450</v>
      </c>
      <c r="J8" s="10">
        <f t="shared" si="4"/>
        <v>540</v>
      </c>
      <c r="K8" s="10">
        <f t="shared" si="4"/>
        <v>630</v>
      </c>
      <c r="L8" s="10">
        <f t="shared" si="4"/>
        <v>720</v>
      </c>
    </row>
    <row r="9" spans="1:12" x14ac:dyDescent="0.25">
      <c r="A9" s="22" t="s">
        <v>14</v>
      </c>
      <c r="B9" s="10">
        <f>B5*B8</f>
        <v>0</v>
      </c>
      <c r="C9" s="10">
        <f t="shared" ref="C9:L9" si="5">C5*C8</f>
        <v>0</v>
      </c>
      <c r="D9" s="10">
        <f t="shared" si="5"/>
        <v>0</v>
      </c>
      <c r="E9" s="10">
        <f t="shared" si="5"/>
        <v>0</v>
      </c>
      <c r="F9" s="10">
        <f t="shared" si="5"/>
        <v>0</v>
      </c>
      <c r="G9" s="10">
        <f t="shared" si="5"/>
        <v>0</v>
      </c>
      <c r="H9" s="10">
        <f t="shared" si="5"/>
        <v>0</v>
      </c>
      <c r="I9" s="10">
        <f t="shared" si="5"/>
        <v>0</v>
      </c>
      <c r="J9" s="10">
        <f t="shared" si="5"/>
        <v>0</v>
      </c>
      <c r="K9" s="10">
        <f t="shared" si="5"/>
        <v>0</v>
      </c>
      <c r="L9" s="10">
        <f t="shared" si="5"/>
        <v>0</v>
      </c>
    </row>
    <row r="10" spans="1:12" x14ac:dyDescent="0.25">
      <c r="A10" s="22" t="s">
        <v>15</v>
      </c>
      <c r="B10" s="10">
        <f>B11/B7</f>
        <v>240</v>
      </c>
      <c r="C10" s="10">
        <f t="shared" ref="C10:L10" si="6">C11/C7</f>
        <v>240</v>
      </c>
      <c r="D10" s="10">
        <f t="shared" si="6"/>
        <v>240</v>
      </c>
      <c r="E10" s="10">
        <f t="shared" si="6"/>
        <v>360</v>
      </c>
      <c r="F10" s="10">
        <f t="shared" si="6"/>
        <v>360</v>
      </c>
      <c r="G10" s="10">
        <f t="shared" si="6"/>
        <v>360</v>
      </c>
      <c r="H10" s="10">
        <f t="shared" si="6"/>
        <v>360</v>
      </c>
      <c r="I10" s="10">
        <f t="shared" si="6"/>
        <v>600</v>
      </c>
      <c r="J10" s="10">
        <f t="shared" si="6"/>
        <v>600</v>
      </c>
      <c r="K10" s="10">
        <f t="shared" si="6"/>
        <v>600</v>
      </c>
      <c r="L10" s="10">
        <f t="shared" si="6"/>
        <v>600</v>
      </c>
    </row>
    <row r="11" spans="1:12" x14ac:dyDescent="0.25">
      <c r="A11" s="22" t="s">
        <v>16</v>
      </c>
      <c r="B11" s="10">
        <v>12000</v>
      </c>
      <c r="C11" s="10">
        <v>12000</v>
      </c>
      <c r="D11" s="10">
        <v>12000</v>
      </c>
      <c r="E11" s="10">
        <v>12000</v>
      </c>
      <c r="F11" s="10">
        <v>12000</v>
      </c>
      <c r="G11" s="10">
        <v>12000</v>
      </c>
      <c r="H11" s="10">
        <v>12000</v>
      </c>
      <c r="I11" s="10">
        <v>12000</v>
      </c>
      <c r="J11" s="10">
        <v>12000</v>
      </c>
      <c r="K11" s="10">
        <v>12000</v>
      </c>
      <c r="L11" s="10">
        <v>12000</v>
      </c>
    </row>
    <row r="13" spans="1:12" ht="18.75" x14ac:dyDescent="0.3">
      <c r="A13" s="33" t="s">
        <v>17</v>
      </c>
      <c r="B13" s="82" t="s">
        <v>24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25">
      <c r="A14" s="22" t="s">
        <v>13</v>
      </c>
      <c r="B14" s="27">
        <f>B8*0.7</f>
        <v>100.8</v>
      </c>
      <c r="C14" s="27">
        <f t="shared" ref="C14:L17" si="7">C8*0.7</f>
        <v>125.99999999999999</v>
      </c>
      <c r="D14" s="27">
        <f t="shared" si="7"/>
        <v>151.19999999999999</v>
      </c>
      <c r="E14" s="27">
        <f t="shared" si="7"/>
        <v>151.19999999999999</v>
      </c>
      <c r="F14" s="27">
        <f t="shared" si="7"/>
        <v>181.44000000000003</v>
      </c>
      <c r="G14" s="27">
        <f t="shared" si="7"/>
        <v>226.79999999999998</v>
      </c>
      <c r="H14" s="27">
        <f t="shared" si="7"/>
        <v>264.59999999999997</v>
      </c>
      <c r="I14" s="27">
        <f t="shared" si="7"/>
        <v>315</v>
      </c>
      <c r="J14" s="27">
        <f t="shared" si="7"/>
        <v>378</v>
      </c>
      <c r="K14" s="27">
        <f t="shared" si="7"/>
        <v>441</v>
      </c>
      <c r="L14" s="29">
        <f t="shared" si="7"/>
        <v>503.99999999999994</v>
      </c>
    </row>
    <row r="15" spans="1:12" x14ac:dyDescent="0.25">
      <c r="A15" s="22" t="s">
        <v>14</v>
      </c>
      <c r="B15" s="27">
        <f>B9*0.7</f>
        <v>0</v>
      </c>
      <c r="C15" s="27">
        <f t="shared" si="7"/>
        <v>0</v>
      </c>
      <c r="D15" s="27">
        <f t="shared" si="7"/>
        <v>0</v>
      </c>
      <c r="E15" s="27">
        <f t="shared" si="7"/>
        <v>0</v>
      </c>
      <c r="F15" s="27">
        <f t="shared" si="7"/>
        <v>0</v>
      </c>
      <c r="G15" s="27">
        <f t="shared" si="7"/>
        <v>0</v>
      </c>
      <c r="H15" s="27">
        <f t="shared" si="7"/>
        <v>0</v>
      </c>
      <c r="I15" s="27">
        <f t="shared" si="7"/>
        <v>0</v>
      </c>
      <c r="J15" s="27">
        <f t="shared" si="7"/>
        <v>0</v>
      </c>
      <c r="K15" s="27">
        <f t="shared" si="7"/>
        <v>0</v>
      </c>
      <c r="L15" s="29">
        <f t="shared" si="7"/>
        <v>0</v>
      </c>
    </row>
    <row r="16" spans="1:12" x14ac:dyDescent="0.25">
      <c r="A16" s="22" t="s">
        <v>15</v>
      </c>
      <c r="B16" s="27">
        <f>B10*0.7</f>
        <v>168</v>
      </c>
      <c r="C16" s="27">
        <f t="shared" si="7"/>
        <v>168</v>
      </c>
      <c r="D16" s="27">
        <f t="shared" si="7"/>
        <v>168</v>
      </c>
      <c r="E16" s="27">
        <f t="shared" si="7"/>
        <v>251.99999999999997</v>
      </c>
      <c r="F16" s="27">
        <f t="shared" si="7"/>
        <v>251.99999999999997</v>
      </c>
      <c r="G16" s="27">
        <f t="shared" si="7"/>
        <v>251.99999999999997</v>
      </c>
      <c r="H16" s="27">
        <f t="shared" si="7"/>
        <v>251.99999999999997</v>
      </c>
      <c r="I16" s="27">
        <f t="shared" si="7"/>
        <v>420</v>
      </c>
      <c r="J16" s="27">
        <f t="shared" si="7"/>
        <v>420</v>
      </c>
      <c r="K16" s="27">
        <f t="shared" si="7"/>
        <v>420</v>
      </c>
      <c r="L16" s="29">
        <f t="shared" si="7"/>
        <v>420</v>
      </c>
    </row>
    <row r="17" spans="1:12" x14ac:dyDescent="0.25">
      <c r="A17" s="22" t="s">
        <v>16</v>
      </c>
      <c r="B17" s="27">
        <f>B11*0.7</f>
        <v>8400</v>
      </c>
      <c r="C17" s="27">
        <f t="shared" si="7"/>
        <v>8400</v>
      </c>
      <c r="D17" s="27">
        <f t="shared" si="7"/>
        <v>8400</v>
      </c>
      <c r="E17" s="27">
        <f t="shared" si="7"/>
        <v>8400</v>
      </c>
      <c r="F17" s="27">
        <f t="shared" si="7"/>
        <v>8400</v>
      </c>
      <c r="G17" s="27">
        <f t="shared" si="7"/>
        <v>8400</v>
      </c>
      <c r="H17" s="27">
        <f t="shared" si="7"/>
        <v>8400</v>
      </c>
      <c r="I17" s="27">
        <f t="shared" si="7"/>
        <v>8400</v>
      </c>
      <c r="J17" s="27">
        <f t="shared" si="7"/>
        <v>8400</v>
      </c>
      <c r="K17" s="27">
        <f t="shared" si="7"/>
        <v>8400</v>
      </c>
      <c r="L17" s="29">
        <f t="shared" si="7"/>
        <v>8400</v>
      </c>
    </row>
  </sheetData>
  <mergeCells count="2">
    <mergeCell ref="B1:L1"/>
    <mergeCell ref="B13:L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Normal="100" workbookViewId="0">
      <selection activeCell="A18" sqref="A18"/>
    </sheetView>
  </sheetViews>
  <sheetFormatPr defaultRowHeight="15" x14ac:dyDescent="0.25"/>
  <cols>
    <col min="1" max="1" width="20.42578125" bestFit="1" customWidth="1"/>
    <col min="2" max="17" width="10.7109375" bestFit="1" customWidth="1"/>
    <col min="18" max="19" width="10.5703125" bestFit="1" customWidth="1"/>
  </cols>
  <sheetData>
    <row r="1" spans="1:19" ht="18.75" x14ac:dyDescent="0.3">
      <c r="A1" s="55" t="s">
        <v>0</v>
      </c>
      <c r="B1" s="82" t="s">
        <v>19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x14ac:dyDescent="0.25">
      <c r="A2" s="21" t="s">
        <v>2</v>
      </c>
      <c r="B2" s="30" t="s">
        <v>21</v>
      </c>
      <c r="C2" s="30" t="s">
        <v>26</v>
      </c>
      <c r="D2" s="30" t="s">
        <v>51</v>
      </c>
      <c r="E2" s="30" t="s">
        <v>52</v>
      </c>
      <c r="F2" s="30" t="s">
        <v>53</v>
      </c>
      <c r="G2" s="30" t="s">
        <v>54</v>
      </c>
      <c r="H2" s="31" t="s">
        <v>21</v>
      </c>
      <c r="I2" s="31" t="s">
        <v>26</v>
      </c>
      <c r="J2" s="31" t="s">
        <v>51</v>
      </c>
      <c r="K2" s="31" t="s">
        <v>52</v>
      </c>
      <c r="L2" s="31" t="s">
        <v>53</v>
      </c>
      <c r="M2" s="31" t="s">
        <v>54</v>
      </c>
      <c r="N2" s="32" t="s">
        <v>21</v>
      </c>
      <c r="O2" s="32" t="s">
        <v>26</v>
      </c>
      <c r="P2" s="32" t="s">
        <v>51</v>
      </c>
      <c r="Q2" s="32" t="s">
        <v>52</v>
      </c>
      <c r="R2" s="32" t="s">
        <v>53</v>
      </c>
      <c r="S2" s="32" t="s">
        <v>54</v>
      </c>
    </row>
    <row r="3" spans="1:19" x14ac:dyDescent="0.25">
      <c r="A3" s="21" t="s">
        <v>12</v>
      </c>
      <c r="B3" s="6">
        <v>2000</v>
      </c>
      <c r="C3" s="6">
        <v>2000</v>
      </c>
      <c r="D3" s="6">
        <v>2000</v>
      </c>
      <c r="E3" s="6">
        <v>2000</v>
      </c>
      <c r="F3" s="6">
        <v>2000</v>
      </c>
      <c r="G3" s="6">
        <v>2000</v>
      </c>
      <c r="H3" s="4">
        <v>3000</v>
      </c>
      <c r="I3" s="4">
        <v>3000</v>
      </c>
      <c r="J3" s="4">
        <v>3000</v>
      </c>
      <c r="K3" s="4">
        <v>3000</v>
      </c>
      <c r="L3" s="4">
        <v>3000</v>
      </c>
      <c r="M3" s="4">
        <v>3000</v>
      </c>
      <c r="N3" s="18">
        <v>6000</v>
      </c>
      <c r="O3" s="18">
        <v>6000</v>
      </c>
      <c r="P3" s="18">
        <v>6000</v>
      </c>
      <c r="Q3" s="18">
        <v>6000</v>
      </c>
      <c r="R3" s="18">
        <v>6000</v>
      </c>
      <c r="S3" s="18">
        <v>6000</v>
      </c>
    </row>
    <row r="4" spans="1:19" x14ac:dyDescent="0.25">
      <c r="A4" s="21" t="s">
        <v>37</v>
      </c>
      <c r="B4" s="40">
        <v>4.7999999999999996E-3</v>
      </c>
      <c r="C4" s="40">
        <v>5.7999999999999996E-3</v>
      </c>
      <c r="D4" s="40">
        <v>6.0000000000000001E-3</v>
      </c>
      <c r="E4" s="40">
        <v>7.2500000000000004E-3</v>
      </c>
      <c r="F4" s="40">
        <v>8.3999999999999995E-3</v>
      </c>
      <c r="G4" s="40">
        <v>1.0149999999999999E-2</v>
      </c>
      <c r="H4" s="49">
        <v>7.1999999999999998E-3</v>
      </c>
      <c r="I4" s="49">
        <v>8.6999999999999994E-3</v>
      </c>
      <c r="J4" s="49">
        <v>8.9999999999999993E-3</v>
      </c>
      <c r="K4" s="49">
        <v>1.0874999999999999E-2</v>
      </c>
      <c r="L4" s="49">
        <v>1.26E-2</v>
      </c>
      <c r="M4" s="49">
        <v>1.5225000000000001E-2</v>
      </c>
      <c r="N4" s="52">
        <v>1.44E-2</v>
      </c>
      <c r="O4" s="52">
        <v>1.7399999999999999E-2</v>
      </c>
      <c r="P4" s="18">
        <v>1.7999999999999999E-2</v>
      </c>
      <c r="Q4" s="18">
        <v>2.1749999999999999E-2</v>
      </c>
      <c r="R4" s="18">
        <v>2.52E-2</v>
      </c>
      <c r="S4" s="18">
        <v>3.0450000000000001E-2</v>
      </c>
    </row>
    <row r="5" spans="1:19" x14ac:dyDescent="0.25">
      <c r="A5" s="21" t="s">
        <v>35</v>
      </c>
      <c r="B5" s="40"/>
      <c r="C5" s="40"/>
      <c r="D5" s="40"/>
      <c r="E5" s="40"/>
      <c r="F5" s="40"/>
      <c r="G5" s="40"/>
      <c r="H5" s="49"/>
      <c r="I5" s="49"/>
      <c r="J5" s="49"/>
      <c r="K5" s="49"/>
      <c r="L5" s="49"/>
      <c r="M5" s="49"/>
      <c r="N5" s="52"/>
      <c r="O5" s="52"/>
      <c r="P5" s="18"/>
      <c r="Q5" s="18"/>
      <c r="R5" s="18"/>
      <c r="S5" s="18"/>
    </row>
    <row r="6" spans="1:19" x14ac:dyDescent="0.25">
      <c r="A6" s="21" t="s">
        <v>36</v>
      </c>
      <c r="B6" s="41">
        <f>1/B4</f>
        <v>208.33333333333334</v>
      </c>
      <c r="C6" s="41">
        <f t="shared" ref="C6:S6" si="0">1/C4</f>
        <v>172.41379310344828</v>
      </c>
      <c r="D6" s="41">
        <f t="shared" si="0"/>
        <v>166.66666666666666</v>
      </c>
      <c r="E6" s="41">
        <f t="shared" si="0"/>
        <v>137.93103448275861</v>
      </c>
      <c r="F6" s="41">
        <f t="shared" si="0"/>
        <v>119.04761904761905</v>
      </c>
      <c r="G6" s="41">
        <f t="shared" si="0"/>
        <v>98.52216748768474</v>
      </c>
      <c r="H6" s="50">
        <f t="shared" si="0"/>
        <v>138.88888888888889</v>
      </c>
      <c r="I6" s="50">
        <f t="shared" si="0"/>
        <v>114.94252873563219</v>
      </c>
      <c r="J6" s="50">
        <f t="shared" si="0"/>
        <v>111.11111111111111</v>
      </c>
      <c r="K6" s="50">
        <f t="shared" si="0"/>
        <v>91.954022988505756</v>
      </c>
      <c r="L6" s="50">
        <f t="shared" si="0"/>
        <v>79.365079365079367</v>
      </c>
      <c r="M6" s="50">
        <f t="shared" si="0"/>
        <v>65.681444991789817</v>
      </c>
      <c r="N6" s="53">
        <f t="shared" si="0"/>
        <v>69.444444444444443</v>
      </c>
      <c r="O6" s="53">
        <f t="shared" si="0"/>
        <v>57.471264367816097</v>
      </c>
      <c r="P6" s="38">
        <f t="shared" si="0"/>
        <v>55.555555555555557</v>
      </c>
      <c r="Q6" s="38">
        <f t="shared" si="0"/>
        <v>45.977011494252878</v>
      </c>
      <c r="R6" s="38">
        <f t="shared" si="0"/>
        <v>39.682539682539684</v>
      </c>
      <c r="S6" s="38">
        <f t="shared" si="0"/>
        <v>32.840722495894909</v>
      </c>
    </row>
    <row r="7" spans="1:19" x14ac:dyDescent="0.25">
      <c r="A7" s="21" t="s">
        <v>38</v>
      </c>
      <c r="B7" s="46">
        <f>1/0.02</f>
        <v>50</v>
      </c>
      <c r="C7" s="46">
        <f t="shared" ref="C7" si="1">1/0.02</f>
        <v>50</v>
      </c>
      <c r="D7" s="46">
        <f>1/0.025</f>
        <v>40</v>
      </c>
      <c r="E7" s="46">
        <f>1/0.025</f>
        <v>40</v>
      </c>
      <c r="F7" s="46">
        <f>1/0.035</f>
        <v>28.571428571428569</v>
      </c>
      <c r="G7" s="46">
        <f>1/0.035</f>
        <v>28.571428571428569</v>
      </c>
      <c r="H7" s="51">
        <v>50</v>
      </c>
      <c r="I7" s="51">
        <v>50</v>
      </c>
      <c r="J7" s="51">
        <v>40</v>
      </c>
      <c r="K7" s="51">
        <v>40</v>
      </c>
      <c r="L7" s="51">
        <v>28.571428571428569</v>
      </c>
      <c r="M7" s="51">
        <v>28.571428571428569</v>
      </c>
      <c r="N7" s="54">
        <v>50</v>
      </c>
      <c r="O7" s="54">
        <v>50</v>
      </c>
      <c r="P7" s="36">
        <v>40</v>
      </c>
      <c r="Q7" s="36">
        <v>40</v>
      </c>
      <c r="R7" s="36">
        <v>28.571428571428569</v>
      </c>
      <c r="S7" s="36">
        <v>28.571428571428569</v>
      </c>
    </row>
    <row r="8" spans="1:19" x14ac:dyDescent="0.25">
      <c r="A8" s="22" t="s">
        <v>13</v>
      </c>
      <c r="B8" s="10">
        <f>B11/B6</f>
        <v>84</v>
      </c>
      <c r="C8" s="10">
        <f t="shared" ref="C8:S8" si="2">C11/C6</f>
        <v>101.5</v>
      </c>
      <c r="D8" s="10">
        <f t="shared" si="2"/>
        <v>105</v>
      </c>
      <c r="E8" s="10">
        <f t="shared" si="2"/>
        <v>126.87500000000001</v>
      </c>
      <c r="F8" s="10">
        <f t="shared" si="2"/>
        <v>151.19999999999999</v>
      </c>
      <c r="G8" s="10">
        <f t="shared" si="2"/>
        <v>182.7</v>
      </c>
      <c r="H8" s="12">
        <f t="shared" si="2"/>
        <v>126</v>
      </c>
      <c r="I8" s="12">
        <f t="shared" si="2"/>
        <v>152.25</v>
      </c>
      <c r="J8" s="12">
        <f t="shared" si="2"/>
        <v>157.5</v>
      </c>
      <c r="K8" s="12">
        <f t="shared" si="2"/>
        <v>190.31249999999997</v>
      </c>
      <c r="L8" s="12">
        <f t="shared" si="2"/>
        <v>226.79999999999998</v>
      </c>
      <c r="M8" s="12">
        <f t="shared" si="2"/>
        <v>274.05</v>
      </c>
      <c r="N8" s="20">
        <f t="shared" si="2"/>
        <v>252</v>
      </c>
      <c r="O8" s="20">
        <f t="shared" si="2"/>
        <v>304.5</v>
      </c>
      <c r="P8" s="20">
        <f t="shared" si="2"/>
        <v>315</v>
      </c>
      <c r="Q8" s="20">
        <f t="shared" si="2"/>
        <v>380.62499999999994</v>
      </c>
      <c r="R8" s="20">
        <f t="shared" si="2"/>
        <v>453.59999999999997</v>
      </c>
      <c r="S8" s="20">
        <f t="shared" si="2"/>
        <v>548.1</v>
      </c>
    </row>
    <row r="9" spans="1:19" x14ac:dyDescent="0.25">
      <c r="A9" s="22" t="s">
        <v>14</v>
      </c>
      <c r="B9" s="10">
        <f>B5*B8</f>
        <v>0</v>
      </c>
      <c r="C9" s="10">
        <f t="shared" ref="C9:S9" si="3">C5*C8</f>
        <v>0</v>
      </c>
      <c r="D9" s="10">
        <f t="shared" si="3"/>
        <v>0</v>
      </c>
      <c r="E9" s="10">
        <f t="shared" si="3"/>
        <v>0</v>
      </c>
      <c r="F9" s="10">
        <f t="shared" si="3"/>
        <v>0</v>
      </c>
      <c r="G9" s="10">
        <f t="shared" si="3"/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20">
        <f t="shared" si="3"/>
        <v>0</v>
      </c>
      <c r="O9" s="20">
        <f t="shared" si="3"/>
        <v>0</v>
      </c>
      <c r="P9" s="20">
        <f t="shared" si="3"/>
        <v>0</v>
      </c>
      <c r="Q9" s="20">
        <f t="shared" si="3"/>
        <v>0</v>
      </c>
      <c r="R9" s="20">
        <f t="shared" si="3"/>
        <v>0</v>
      </c>
      <c r="S9" s="20">
        <f t="shared" si="3"/>
        <v>0</v>
      </c>
    </row>
    <row r="10" spans="1:19" x14ac:dyDescent="0.25">
      <c r="A10" s="22" t="s">
        <v>15</v>
      </c>
      <c r="B10" s="10">
        <f>B11/B7</f>
        <v>350</v>
      </c>
      <c r="C10" s="10">
        <f t="shared" ref="C10:S10" si="4">C11/C7</f>
        <v>350</v>
      </c>
      <c r="D10" s="10">
        <f t="shared" si="4"/>
        <v>437.5</v>
      </c>
      <c r="E10" s="10">
        <f t="shared" si="4"/>
        <v>437.5</v>
      </c>
      <c r="F10" s="10">
        <f t="shared" si="4"/>
        <v>630</v>
      </c>
      <c r="G10" s="10">
        <f t="shared" si="4"/>
        <v>630</v>
      </c>
      <c r="H10" s="12">
        <f t="shared" si="4"/>
        <v>350</v>
      </c>
      <c r="I10" s="12">
        <f t="shared" si="4"/>
        <v>350</v>
      </c>
      <c r="J10" s="12">
        <f t="shared" si="4"/>
        <v>437.5</v>
      </c>
      <c r="K10" s="12">
        <f t="shared" si="4"/>
        <v>437.5</v>
      </c>
      <c r="L10" s="12">
        <f t="shared" si="4"/>
        <v>630</v>
      </c>
      <c r="M10" s="12">
        <f t="shared" si="4"/>
        <v>630</v>
      </c>
      <c r="N10" s="20">
        <f t="shared" si="4"/>
        <v>350</v>
      </c>
      <c r="O10" s="20">
        <f t="shared" si="4"/>
        <v>350</v>
      </c>
      <c r="P10" s="20">
        <f t="shared" si="4"/>
        <v>437.5</v>
      </c>
      <c r="Q10" s="20">
        <f t="shared" si="4"/>
        <v>437.5</v>
      </c>
      <c r="R10" s="20">
        <f t="shared" si="4"/>
        <v>630</v>
      </c>
      <c r="S10" s="20">
        <f t="shared" si="4"/>
        <v>630</v>
      </c>
    </row>
    <row r="11" spans="1:19" x14ac:dyDescent="0.25">
      <c r="A11" s="22" t="s">
        <v>16</v>
      </c>
      <c r="B11" s="10">
        <v>17500</v>
      </c>
      <c r="C11" s="10">
        <v>17500</v>
      </c>
      <c r="D11" s="10">
        <v>17500</v>
      </c>
      <c r="E11" s="10">
        <v>17500</v>
      </c>
      <c r="F11" s="10">
        <v>18000</v>
      </c>
      <c r="G11" s="10">
        <v>18000</v>
      </c>
      <c r="H11" s="12">
        <v>17500</v>
      </c>
      <c r="I11" s="12">
        <v>17500</v>
      </c>
      <c r="J11" s="12">
        <v>17500</v>
      </c>
      <c r="K11" s="12">
        <v>17500</v>
      </c>
      <c r="L11" s="12">
        <v>18000</v>
      </c>
      <c r="M11" s="12">
        <v>18000</v>
      </c>
      <c r="N11" s="20">
        <v>17500</v>
      </c>
      <c r="O11" s="20">
        <v>17500</v>
      </c>
      <c r="P11" s="20">
        <v>17500</v>
      </c>
      <c r="Q11" s="20">
        <v>17500</v>
      </c>
      <c r="R11" s="20">
        <v>18000</v>
      </c>
      <c r="S11" s="20">
        <v>18000</v>
      </c>
    </row>
    <row r="13" spans="1:19" ht="18.75" x14ac:dyDescent="0.3">
      <c r="A13" s="55" t="s">
        <v>17</v>
      </c>
      <c r="B13" s="82" t="s">
        <v>19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</row>
    <row r="14" spans="1:19" x14ac:dyDescent="0.25">
      <c r="A14" s="22" t="s">
        <v>13</v>
      </c>
      <c r="B14" s="56">
        <f>B8*0.7</f>
        <v>58.8</v>
      </c>
      <c r="C14" s="56">
        <f t="shared" ref="C14:S14" si="5">C8*0.7</f>
        <v>71.05</v>
      </c>
      <c r="D14" s="56">
        <f t="shared" si="5"/>
        <v>73.5</v>
      </c>
      <c r="E14" s="56">
        <f t="shared" si="5"/>
        <v>88.8125</v>
      </c>
      <c r="F14" s="56">
        <f t="shared" si="5"/>
        <v>105.83999999999999</v>
      </c>
      <c r="G14" s="56">
        <f t="shared" si="5"/>
        <v>127.88999999999999</v>
      </c>
      <c r="H14" s="57">
        <f t="shared" si="5"/>
        <v>88.199999999999989</v>
      </c>
      <c r="I14" s="57">
        <f t="shared" si="5"/>
        <v>106.57499999999999</v>
      </c>
      <c r="J14" s="57">
        <f t="shared" si="5"/>
        <v>110.25</v>
      </c>
      <c r="K14" s="57">
        <f t="shared" si="5"/>
        <v>133.21874999999997</v>
      </c>
      <c r="L14" s="57">
        <f t="shared" si="5"/>
        <v>158.76</v>
      </c>
      <c r="M14" s="57">
        <f t="shared" si="5"/>
        <v>191.83500000000001</v>
      </c>
      <c r="N14" s="58">
        <f t="shared" si="5"/>
        <v>176.39999999999998</v>
      </c>
      <c r="O14" s="58">
        <f t="shared" si="5"/>
        <v>213.14999999999998</v>
      </c>
      <c r="P14" s="58">
        <f t="shared" si="5"/>
        <v>220.5</v>
      </c>
      <c r="Q14" s="58">
        <f t="shared" si="5"/>
        <v>266.43749999999994</v>
      </c>
      <c r="R14" s="58">
        <f t="shared" si="5"/>
        <v>317.52</v>
      </c>
      <c r="S14" s="58">
        <f t="shared" si="5"/>
        <v>383.67</v>
      </c>
    </row>
    <row r="15" spans="1:19" x14ac:dyDescent="0.25">
      <c r="A15" s="22" t="s">
        <v>14</v>
      </c>
      <c r="B15" s="59">
        <f>B9*0.7</f>
        <v>0</v>
      </c>
      <c r="C15" s="9">
        <f t="shared" ref="C15:S15" si="6">C9*0.7</f>
        <v>0</v>
      </c>
      <c r="D15" s="9">
        <f t="shared" si="6"/>
        <v>0</v>
      </c>
      <c r="E15" s="9">
        <f t="shared" si="6"/>
        <v>0</v>
      </c>
      <c r="F15" s="9">
        <f t="shared" si="6"/>
        <v>0</v>
      </c>
      <c r="G15" s="9">
        <f t="shared" si="6"/>
        <v>0</v>
      </c>
      <c r="H15" s="11">
        <f t="shared" si="6"/>
        <v>0</v>
      </c>
      <c r="I15" s="11">
        <f t="shared" si="6"/>
        <v>0</v>
      </c>
      <c r="J15" s="11">
        <f t="shared" si="6"/>
        <v>0</v>
      </c>
      <c r="K15" s="11">
        <f t="shared" si="6"/>
        <v>0</v>
      </c>
      <c r="L15" s="11">
        <f t="shared" si="6"/>
        <v>0</v>
      </c>
      <c r="M15" s="11">
        <f t="shared" si="6"/>
        <v>0</v>
      </c>
      <c r="N15" s="17">
        <f t="shared" si="6"/>
        <v>0</v>
      </c>
      <c r="O15" s="17">
        <f t="shared" si="6"/>
        <v>0</v>
      </c>
      <c r="P15" s="17">
        <f t="shared" si="6"/>
        <v>0</v>
      </c>
      <c r="Q15" s="17">
        <f t="shared" si="6"/>
        <v>0</v>
      </c>
      <c r="R15" s="17">
        <f t="shared" si="6"/>
        <v>0</v>
      </c>
      <c r="S15" s="17">
        <f t="shared" si="6"/>
        <v>0</v>
      </c>
    </row>
    <row r="16" spans="1:19" x14ac:dyDescent="0.25">
      <c r="A16" s="22" t="s">
        <v>15</v>
      </c>
      <c r="B16" s="9">
        <f>B10*0.7</f>
        <v>244.99999999999997</v>
      </c>
      <c r="C16" s="9">
        <f t="shared" ref="C16:S16" si="7">C10*0.7</f>
        <v>244.99999999999997</v>
      </c>
      <c r="D16" s="9">
        <f t="shared" si="7"/>
        <v>306.25</v>
      </c>
      <c r="E16" s="9">
        <f t="shared" si="7"/>
        <v>306.25</v>
      </c>
      <c r="F16" s="9">
        <f t="shared" si="7"/>
        <v>441</v>
      </c>
      <c r="G16" s="9">
        <f t="shared" si="7"/>
        <v>441</v>
      </c>
      <c r="H16" s="11">
        <f t="shared" si="7"/>
        <v>244.99999999999997</v>
      </c>
      <c r="I16" s="11">
        <f t="shared" si="7"/>
        <v>244.99999999999997</v>
      </c>
      <c r="J16" s="11">
        <f t="shared" si="7"/>
        <v>306.25</v>
      </c>
      <c r="K16" s="11">
        <f t="shared" si="7"/>
        <v>306.25</v>
      </c>
      <c r="L16" s="11">
        <f t="shared" si="7"/>
        <v>441</v>
      </c>
      <c r="M16" s="11">
        <f t="shared" si="7"/>
        <v>441</v>
      </c>
      <c r="N16" s="17">
        <f t="shared" si="7"/>
        <v>244.99999999999997</v>
      </c>
      <c r="O16" s="17">
        <f t="shared" si="7"/>
        <v>244.99999999999997</v>
      </c>
      <c r="P16" s="17">
        <f t="shared" si="7"/>
        <v>306.25</v>
      </c>
      <c r="Q16" s="17">
        <f t="shared" si="7"/>
        <v>306.25</v>
      </c>
      <c r="R16" s="17">
        <f t="shared" si="7"/>
        <v>441</v>
      </c>
      <c r="S16" s="17">
        <f t="shared" si="7"/>
        <v>441</v>
      </c>
    </row>
    <row r="17" spans="1:19" x14ac:dyDescent="0.25">
      <c r="A17" s="22" t="s">
        <v>16</v>
      </c>
      <c r="B17" s="9">
        <f>B11*0.7</f>
        <v>12250</v>
      </c>
      <c r="C17" s="9">
        <f t="shared" ref="C17:S17" si="8">C11*0.7</f>
        <v>12250</v>
      </c>
      <c r="D17" s="9">
        <f t="shared" si="8"/>
        <v>12250</v>
      </c>
      <c r="E17" s="9">
        <f t="shared" si="8"/>
        <v>12250</v>
      </c>
      <c r="F17" s="9">
        <f t="shared" si="8"/>
        <v>12600</v>
      </c>
      <c r="G17" s="9">
        <f t="shared" si="8"/>
        <v>12600</v>
      </c>
      <c r="H17" s="11">
        <f t="shared" si="8"/>
        <v>12250</v>
      </c>
      <c r="I17" s="11">
        <f t="shared" si="8"/>
        <v>12250</v>
      </c>
      <c r="J17" s="11">
        <f t="shared" si="8"/>
        <v>12250</v>
      </c>
      <c r="K17" s="11">
        <f t="shared" si="8"/>
        <v>12250</v>
      </c>
      <c r="L17" s="11">
        <f t="shared" si="8"/>
        <v>12600</v>
      </c>
      <c r="M17" s="11">
        <f t="shared" si="8"/>
        <v>12600</v>
      </c>
      <c r="N17" s="17">
        <f t="shared" si="8"/>
        <v>12250</v>
      </c>
      <c r="O17" s="17">
        <f t="shared" si="8"/>
        <v>12250</v>
      </c>
      <c r="P17" s="17">
        <f t="shared" si="8"/>
        <v>12250</v>
      </c>
      <c r="Q17" s="17">
        <f t="shared" si="8"/>
        <v>12250</v>
      </c>
      <c r="R17" s="17">
        <f t="shared" si="8"/>
        <v>12600</v>
      </c>
      <c r="S17" s="17">
        <f t="shared" si="8"/>
        <v>12600</v>
      </c>
    </row>
  </sheetData>
  <mergeCells count="2">
    <mergeCell ref="B13:S13"/>
    <mergeCell ref="B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B7" sqref="B7"/>
    </sheetView>
  </sheetViews>
  <sheetFormatPr defaultRowHeight="15" x14ac:dyDescent="0.25"/>
  <cols>
    <col min="1" max="1" width="20.42578125" bestFit="1" customWidth="1"/>
    <col min="2" max="7" width="11.5703125" bestFit="1" customWidth="1"/>
    <col min="8" max="9" width="10.7109375" bestFit="1" customWidth="1"/>
    <col min="10" max="13" width="11.5703125" bestFit="1" customWidth="1"/>
    <col min="14" max="22" width="10.7109375" bestFit="1" customWidth="1"/>
    <col min="23" max="25" width="12.140625" bestFit="1" customWidth="1"/>
  </cols>
  <sheetData>
    <row r="1" spans="1:25" ht="18.75" x14ac:dyDescent="0.3">
      <c r="A1" s="55" t="s">
        <v>0</v>
      </c>
      <c r="B1" s="96" t="s">
        <v>65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x14ac:dyDescent="0.25">
      <c r="A2" s="21" t="s">
        <v>2</v>
      </c>
      <c r="B2" s="7" t="s">
        <v>55</v>
      </c>
      <c r="C2" s="7" t="s">
        <v>56</v>
      </c>
      <c r="D2" s="30" t="s">
        <v>21</v>
      </c>
      <c r="E2" s="30" t="s">
        <v>26</v>
      </c>
      <c r="F2" s="30" t="s">
        <v>57</v>
      </c>
      <c r="G2" s="30" t="s">
        <v>30</v>
      </c>
      <c r="H2" s="30" t="s">
        <v>58</v>
      </c>
      <c r="I2" s="30" t="s">
        <v>59</v>
      </c>
      <c r="J2" s="31" t="s">
        <v>55</v>
      </c>
      <c r="K2" s="31" t="s">
        <v>56</v>
      </c>
      <c r="L2" s="31" t="s">
        <v>21</v>
      </c>
      <c r="M2" s="31" t="s">
        <v>26</v>
      </c>
      <c r="N2" s="31" t="s">
        <v>57</v>
      </c>
      <c r="O2" s="31" t="s">
        <v>30</v>
      </c>
      <c r="P2" s="31" t="s">
        <v>58</v>
      </c>
      <c r="Q2" s="31" t="s">
        <v>59</v>
      </c>
      <c r="R2" s="19" t="s">
        <v>55</v>
      </c>
      <c r="S2" s="19" t="s">
        <v>56</v>
      </c>
      <c r="T2" s="19" t="s">
        <v>21</v>
      </c>
      <c r="U2" s="19" t="s">
        <v>26</v>
      </c>
      <c r="V2" s="19" t="s">
        <v>57</v>
      </c>
      <c r="W2" s="19" t="s">
        <v>30</v>
      </c>
      <c r="X2" s="19" t="s">
        <v>58</v>
      </c>
      <c r="Y2" s="19" t="s">
        <v>59</v>
      </c>
    </row>
    <row r="3" spans="1:25" x14ac:dyDescent="0.25">
      <c r="A3" s="21" t="s">
        <v>12</v>
      </c>
      <c r="B3" s="6">
        <v>2000</v>
      </c>
      <c r="C3" s="6">
        <v>2000</v>
      </c>
      <c r="D3" s="6">
        <v>2000</v>
      </c>
      <c r="E3" s="6">
        <v>2000</v>
      </c>
      <c r="F3" s="6">
        <v>2000</v>
      </c>
      <c r="G3" s="6">
        <v>2000</v>
      </c>
      <c r="H3" s="6">
        <v>2000</v>
      </c>
      <c r="I3" s="6">
        <v>2000</v>
      </c>
      <c r="J3" s="4">
        <v>3000</v>
      </c>
      <c r="K3" s="4">
        <v>3000</v>
      </c>
      <c r="L3" s="4">
        <v>3000</v>
      </c>
      <c r="M3" s="4">
        <v>3000</v>
      </c>
      <c r="N3" s="4">
        <v>3000</v>
      </c>
      <c r="O3" s="4">
        <v>3000</v>
      </c>
      <c r="P3" s="4">
        <v>3000</v>
      </c>
      <c r="Q3" s="4">
        <v>3000</v>
      </c>
      <c r="R3" s="18">
        <v>6000</v>
      </c>
      <c r="S3" s="18">
        <v>6000</v>
      </c>
      <c r="T3" s="18">
        <v>6000</v>
      </c>
      <c r="U3" s="18">
        <v>6000</v>
      </c>
      <c r="V3" s="18">
        <v>6000</v>
      </c>
      <c r="W3" s="18">
        <v>6000</v>
      </c>
      <c r="X3" s="18">
        <v>6000</v>
      </c>
      <c r="Y3" s="18">
        <v>6000</v>
      </c>
    </row>
    <row r="4" spans="1:25" x14ac:dyDescent="0.25">
      <c r="A4" s="21" t="s">
        <v>37</v>
      </c>
      <c r="B4" s="6">
        <v>4.0000000000000001E-3</v>
      </c>
      <c r="C4" s="6">
        <v>4.64E-3</v>
      </c>
      <c r="D4" s="40">
        <v>4.7999999999999996E-3</v>
      </c>
      <c r="E4" s="40">
        <v>5.7999999999999996E-3</v>
      </c>
      <c r="F4" s="40">
        <v>6.7999999999999996E-3</v>
      </c>
      <c r="G4" s="40">
        <v>8.6999999999999994E-3</v>
      </c>
      <c r="H4" s="40">
        <v>1.0200000000000001E-2</v>
      </c>
      <c r="I4" s="40">
        <v>1.17E-2</v>
      </c>
      <c r="J4" s="49">
        <v>6.0000000000000001E-3</v>
      </c>
      <c r="K4" s="49">
        <v>6.96E-3</v>
      </c>
      <c r="L4" s="49">
        <v>7.1999999999999998E-3</v>
      </c>
      <c r="M4" s="49">
        <v>8.6999999999999994E-3</v>
      </c>
      <c r="N4" s="49">
        <v>1.0200000000000001E-2</v>
      </c>
      <c r="O4" s="49">
        <v>1.3050000000000001E-2</v>
      </c>
      <c r="P4" s="49">
        <v>1.5299999999999999E-2</v>
      </c>
      <c r="Q4" s="49">
        <v>1.755E-2</v>
      </c>
      <c r="R4" s="18">
        <v>1.1520000000000001E-2</v>
      </c>
      <c r="S4" s="18">
        <v>1.392E-2</v>
      </c>
      <c r="T4" s="18">
        <v>1.44E-2</v>
      </c>
      <c r="U4" s="18">
        <v>1.7399999999999999E-2</v>
      </c>
      <c r="V4" s="18">
        <v>2.0400000000000001E-2</v>
      </c>
      <c r="W4" s="18">
        <v>2.6100000000000002E-2</v>
      </c>
      <c r="X4" s="18">
        <v>3.0599999999999999E-2</v>
      </c>
      <c r="Y4" s="18">
        <v>3.5099999999999999E-2</v>
      </c>
    </row>
    <row r="5" spans="1:25" x14ac:dyDescent="0.25">
      <c r="A5" s="21" t="s">
        <v>35</v>
      </c>
      <c r="B5" s="6"/>
      <c r="C5" s="6"/>
      <c r="D5" s="40"/>
      <c r="E5" s="40"/>
      <c r="F5" s="40"/>
      <c r="G5" s="40"/>
      <c r="H5" s="40"/>
      <c r="I5" s="40"/>
      <c r="J5" s="49"/>
      <c r="K5" s="49"/>
      <c r="L5" s="49"/>
      <c r="M5" s="49"/>
      <c r="N5" s="49"/>
      <c r="O5" s="49"/>
      <c r="P5" s="49"/>
      <c r="Q5" s="49"/>
      <c r="R5" s="18"/>
      <c r="S5" s="18"/>
      <c r="T5" s="18"/>
      <c r="U5" s="18"/>
      <c r="V5" s="18"/>
      <c r="W5" s="18"/>
      <c r="X5" s="18"/>
      <c r="Y5" s="18"/>
    </row>
    <row r="6" spans="1:25" x14ac:dyDescent="0.25">
      <c r="A6" s="21" t="s">
        <v>36</v>
      </c>
      <c r="B6" s="61">
        <f>1/B4</f>
        <v>250</v>
      </c>
      <c r="C6" s="61">
        <f t="shared" ref="C6:Y6" si="0">1/C4</f>
        <v>215.51724137931035</v>
      </c>
      <c r="D6" s="41">
        <f t="shared" si="0"/>
        <v>208.33333333333334</v>
      </c>
      <c r="E6" s="41">
        <f t="shared" si="0"/>
        <v>172.41379310344828</v>
      </c>
      <c r="F6" s="41">
        <f t="shared" si="0"/>
        <v>147.05882352941177</v>
      </c>
      <c r="G6" s="41">
        <f t="shared" si="0"/>
        <v>114.94252873563219</v>
      </c>
      <c r="H6" s="41">
        <f t="shared" si="0"/>
        <v>98.039215686274503</v>
      </c>
      <c r="I6" s="41">
        <f t="shared" si="0"/>
        <v>85.470085470085465</v>
      </c>
      <c r="J6" s="50">
        <f t="shared" si="0"/>
        <v>166.66666666666666</v>
      </c>
      <c r="K6" s="50">
        <f t="shared" si="0"/>
        <v>143.67816091954023</v>
      </c>
      <c r="L6" s="50">
        <f t="shared" si="0"/>
        <v>138.88888888888889</v>
      </c>
      <c r="M6" s="50">
        <f t="shared" si="0"/>
        <v>114.94252873563219</v>
      </c>
      <c r="N6" s="50">
        <f t="shared" si="0"/>
        <v>98.039215686274503</v>
      </c>
      <c r="O6" s="50">
        <f t="shared" si="0"/>
        <v>76.628352490421449</v>
      </c>
      <c r="P6" s="50">
        <f t="shared" si="0"/>
        <v>65.359477124183016</v>
      </c>
      <c r="Q6" s="50">
        <f t="shared" si="0"/>
        <v>56.980056980056979</v>
      </c>
      <c r="R6" s="38">
        <f t="shared" si="0"/>
        <v>86.805555555555557</v>
      </c>
      <c r="S6" s="38">
        <f t="shared" si="0"/>
        <v>71.839080459770116</v>
      </c>
      <c r="T6" s="38">
        <f t="shared" si="0"/>
        <v>69.444444444444443</v>
      </c>
      <c r="U6" s="38">
        <f t="shared" si="0"/>
        <v>57.471264367816097</v>
      </c>
      <c r="V6" s="38">
        <f t="shared" si="0"/>
        <v>49.019607843137251</v>
      </c>
      <c r="W6" s="38">
        <f t="shared" si="0"/>
        <v>38.314176245210724</v>
      </c>
      <c r="X6" s="38">
        <f t="shared" si="0"/>
        <v>32.679738562091508</v>
      </c>
      <c r="Y6" s="38">
        <f t="shared" si="0"/>
        <v>28.490028490028489</v>
      </c>
    </row>
    <row r="7" spans="1:25" x14ac:dyDescent="0.25">
      <c r="A7" s="21" t="s">
        <v>38</v>
      </c>
      <c r="B7" s="60">
        <f>1/0.016</f>
        <v>62.5</v>
      </c>
      <c r="C7" s="60">
        <f>1/0.016</f>
        <v>62.5</v>
      </c>
      <c r="D7" s="46">
        <f>1/0.02</f>
        <v>50</v>
      </c>
      <c r="E7" s="46">
        <f t="shared" ref="E7:F7" si="1">1/0.02</f>
        <v>50</v>
      </c>
      <c r="F7" s="46">
        <f t="shared" si="1"/>
        <v>50</v>
      </c>
      <c r="G7" s="46">
        <f>1/0.03</f>
        <v>33.333333333333336</v>
      </c>
      <c r="H7" s="46">
        <f t="shared" ref="H7:I7" si="2">1/0.03</f>
        <v>33.333333333333336</v>
      </c>
      <c r="I7" s="46">
        <f t="shared" si="2"/>
        <v>33.333333333333336</v>
      </c>
      <c r="J7" s="51">
        <v>62.5</v>
      </c>
      <c r="K7" s="51">
        <v>62.5</v>
      </c>
      <c r="L7" s="51">
        <v>50</v>
      </c>
      <c r="M7" s="51">
        <v>50</v>
      </c>
      <c r="N7" s="51">
        <v>50</v>
      </c>
      <c r="O7" s="51">
        <v>33.333333333333336</v>
      </c>
      <c r="P7" s="51">
        <v>33.333333333333336</v>
      </c>
      <c r="Q7" s="51">
        <v>33.333333333333336</v>
      </c>
      <c r="R7" s="36">
        <v>62.5</v>
      </c>
      <c r="S7" s="36">
        <v>62.5</v>
      </c>
      <c r="T7" s="36">
        <v>50</v>
      </c>
      <c r="U7" s="36">
        <v>50</v>
      </c>
      <c r="V7" s="36">
        <v>50</v>
      </c>
      <c r="W7" s="36">
        <v>33.333333333333336</v>
      </c>
      <c r="X7" s="36">
        <v>33.333333333333336</v>
      </c>
      <c r="Y7" s="36">
        <v>33.333333333333336</v>
      </c>
    </row>
    <row r="8" spans="1:25" x14ac:dyDescent="0.25">
      <c r="A8" s="22" t="s">
        <v>13</v>
      </c>
      <c r="B8" s="10">
        <f>B11/B6</f>
        <v>78</v>
      </c>
      <c r="C8" s="10">
        <f t="shared" ref="C8:Y8" si="3">C11/C6</f>
        <v>92.8</v>
      </c>
      <c r="D8" s="10">
        <f t="shared" si="3"/>
        <v>86.399999999999991</v>
      </c>
      <c r="E8" s="10">
        <f t="shared" si="3"/>
        <v>107.3</v>
      </c>
      <c r="F8" s="10">
        <f t="shared" si="3"/>
        <v>129.19999999999999</v>
      </c>
      <c r="G8" s="10">
        <f t="shared" si="3"/>
        <v>160.94999999999999</v>
      </c>
      <c r="H8" s="10">
        <f t="shared" si="3"/>
        <v>193.8</v>
      </c>
      <c r="I8" s="10">
        <f t="shared" si="3"/>
        <v>228.15</v>
      </c>
      <c r="J8" s="12">
        <f t="shared" si="3"/>
        <v>117</v>
      </c>
      <c r="K8" s="12">
        <f t="shared" si="3"/>
        <v>139.19999999999999</v>
      </c>
      <c r="L8" s="12">
        <f t="shared" si="3"/>
        <v>129.6</v>
      </c>
      <c r="M8" s="12">
        <f t="shared" si="3"/>
        <v>160.94999999999999</v>
      </c>
      <c r="N8" s="12">
        <f t="shared" si="3"/>
        <v>193.8</v>
      </c>
      <c r="O8" s="12">
        <f t="shared" si="3"/>
        <v>241.42500000000001</v>
      </c>
      <c r="P8" s="12">
        <f t="shared" si="3"/>
        <v>290.69999999999993</v>
      </c>
      <c r="Q8" s="12">
        <f t="shared" si="3"/>
        <v>342.22500000000002</v>
      </c>
      <c r="R8" s="20">
        <f t="shared" si="3"/>
        <v>224.64</v>
      </c>
      <c r="S8" s="20">
        <f t="shared" si="3"/>
        <v>278.39999999999998</v>
      </c>
      <c r="T8" s="20">
        <f t="shared" si="3"/>
        <v>259.2</v>
      </c>
      <c r="U8" s="20">
        <f t="shared" si="3"/>
        <v>321.89999999999998</v>
      </c>
      <c r="V8" s="20">
        <f t="shared" si="3"/>
        <v>387.6</v>
      </c>
      <c r="W8" s="20">
        <f t="shared" si="3"/>
        <v>482.85</v>
      </c>
      <c r="X8" s="20">
        <f t="shared" si="3"/>
        <v>581.39999999999986</v>
      </c>
      <c r="Y8" s="20">
        <f t="shared" si="3"/>
        <v>684.45</v>
      </c>
    </row>
    <row r="9" spans="1:25" x14ac:dyDescent="0.25">
      <c r="A9" s="22" t="s">
        <v>14</v>
      </c>
      <c r="B9" s="10">
        <f>B5*B8</f>
        <v>0</v>
      </c>
      <c r="C9" s="10">
        <f t="shared" ref="C9:Y9" si="4">C5*C8</f>
        <v>0</v>
      </c>
      <c r="D9" s="10">
        <f t="shared" si="4"/>
        <v>0</v>
      </c>
      <c r="E9" s="10">
        <f t="shared" si="4"/>
        <v>0</v>
      </c>
      <c r="F9" s="10">
        <f t="shared" si="4"/>
        <v>0</v>
      </c>
      <c r="G9" s="10">
        <f t="shared" si="4"/>
        <v>0</v>
      </c>
      <c r="H9" s="10">
        <f t="shared" si="4"/>
        <v>0</v>
      </c>
      <c r="I9" s="10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12">
        <f t="shared" si="4"/>
        <v>0</v>
      </c>
      <c r="Q9" s="12">
        <f t="shared" si="4"/>
        <v>0</v>
      </c>
      <c r="R9" s="20">
        <f t="shared" si="4"/>
        <v>0</v>
      </c>
      <c r="S9" s="20">
        <f t="shared" si="4"/>
        <v>0</v>
      </c>
      <c r="T9" s="20">
        <f t="shared" si="4"/>
        <v>0</v>
      </c>
      <c r="U9" s="20">
        <f t="shared" si="4"/>
        <v>0</v>
      </c>
      <c r="V9" s="20">
        <f t="shared" si="4"/>
        <v>0</v>
      </c>
      <c r="W9" s="20">
        <f t="shared" si="4"/>
        <v>0</v>
      </c>
      <c r="X9" s="20">
        <f t="shared" si="4"/>
        <v>0</v>
      </c>
      <c r="Y9" s="20">
        <f t="shared" si="4"/>
        <v>0</v>
      </c>
    </row>
    <row r="10" spans="1:25" x14ac:dyDescent="0.25">
      <c r="A10" s="22" t="s">
        <v>15</v>
      </c>
      <c r="B10" s="10">
        <f>B11/B7</f>
        <v>312</v>
      </c>
      <c r="C10" s="10">
        <f t="shared" ref="C10:Y10" si="5">C11/C7</f>
        <v>320</v>
      </c>
      <c r="D10" s="10">
        <f t="shared" si="5"/>
        <v>360</v>
      </c>
      <c r="E10" s="10">
        <f t="shared" si="5"/>
        <v>370</v>
      </c>
      <c r="F10" s="10">
        <f t="shared" si="5"/>
        <v>380</v>
      </c>
      <c r="G10" s="10">
        <f t="shared" si="5"/>
        <v>555</v>
      </c>
      <c r="H10" s="10">
        <f t="shared" si="5"/>
        <v>570</v>
      </c>
      <c r="I10" s="10">
        <f t="shared" si="5"/>
        <v>585</v>
      </c>
      <c r="J10" s="12">
        <f t="shared" si="5"/>
        <v>312</v>
      </c>
      <c r="K10" s="12">
        <f t="shared" si="5"/>
        <v>320</v>
      </c>
      <c r="L10" s="12">
        <f t="shared" si="5"/>
        <v>360</v>
      </c>
      <c r="M10" s="12">
        <f t="shared" si="5"/>
        <v>370</v>
      </c>
      <c r="N10" s="12">
        <f t="shared" si="5"/>
        <v>380</v>
      </c>
      <c r="O10" s="12">
        <f t="shared" si="5"/>
        <v>555</v>
      </c>
      <c r="P10" s="12">
        <f t="shared" si="5"/>
        <v>570</v>
      </c>
      <c r="Q10" s="12">
        <f t="shared" si="5"/>
        <v>585</v>
      </c>
      <c r="R10" s="20">
        <f t="shared" si="5"/>
        <v>312</v>
      </c>
      <c r="S10" s="20">
        <f t="shared" si="5"/>
        <v>320</v>
      </c>
      <c r="T10" s="20">
        <f t="shared" si="5"/>
        <v>360</v>
      </c>
      <c r="U10" s="20">
        <f t="shared" si="5"/>
        <v>370</v>
      </c>
      <c r="V10" s="20">
        <f t="shared" si="5"/>
        <v>380</v>
      </c>
      <c r="W10" s="20">
        <f t="shared" si="5"/>
        <v>555</v>
      </c>
      <c r="X10" s="20">
        <f t="shared" si="5"/>
        <v>570</v>
      </c>
      <c r="Y10" s="20">
        <f t="shared" si="5"/>
        <v>585</v>
      </c>
    </row>
    <row r="11" spans="1:25" x14ac:dyDescent="0.25">
      <c r="A11" s="22" t="s">
        <v>16</v>
      </c>
      <c r="B11" s="10">
        <v>19500</v>
      </c>
      <c r="C11" s="10">
        <v>20000</v>
      </c>
      <c r="D11" s="10">
        <v>18000</v>
      </c>
      <c r="E11" s="10">
        <v>18500</v>
      </c>
      <c r="F11" s="10">
        <v>19000</v>
      </c>
      <c r="G11" s="10">
        <v>18500</v>
      </c>
      <c r="H11" s="10">
        <v>19000</v>
      </c>
      <c r="I11" s="10">
        <v>19500</v>
      </c>
      <c r="J11" s="12">
        <v>19500</v>
      </c>
      <c r="K11" s="12">
        <v>20000</v>
      </c>
      <c r="L11" s="12">
        <v>18000</v>
      </c>
      <c r="M11" s="12">
        <v>18500</v>
      </c>
      <c r="N11" s="12">
        <v>19000</v>
      </c>
      <c r="O11" s="12">
        <v>18500</v>
      </c>
      <c r="P11" s="12">
        <v>19000</v>
      </c>
      <c r="Q11" s="12">
        <v>19500</v>
      </c>
      <c r="R11" s="20">
        <v>19500</v>
      </c>
      <c r="S11" s="20">
        <v>20000</v>
      </c>
      <c r="T11" s="20">
        <v>18000</v>
      </c>
      <c r="U11" s="20">
        <v>18500</v>
      </c>
      <c r="V11" s="20">
        <v>19000</v>
      </c>
      <c r="W11" s="20">
        <v>18500</v>
      </c>
      <c r="X11" s="20">
        <v>19000</v>
      </c>
      <c r="Y11" s="20">
        <v>19500</v>
      </c>
    </row>
    <row r="13" spans="1:25" ht="18.75" x14ac:dyDescent="0.3">
      <c r="A13" s="55" t="s">
        <v>17</v>
      </c>
      <c r="B13" s="82" t="s">
        <v>65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1:25" x14ac:dyDescent="0.25">
      <c r="A14" s="22" t="s">
        <v>13</v>
      </c>
      <c r="B14" s="9">
        <f>B8*0.7</f>
        <v>54.599999999999994</v>
      </c>
      <c r="C14" s="9">
        <f t="shared" ref="C14:Y14" si="6">C8*0.7</f>
        <v>64.959999999999994</v>
      </c>
      <c r="D14" s="9">
        <f t="shared" si="6"/>
        <v>60.47999999999999</v>
      </c>
      <c r="E14" s="9">
        <f t="shared" si="6"/>
        <v>75.11</v>
      </c>
      <c r="F14" s="9">
        <f t="shared" si="6"/>
        <v>90.439999999999984</v>
      </c>
      <c r="G14" s="9">
        <f t="shared" si="6"/>
        <v>112.66499999999998</v>
      </c>
      <c r="H14" s="9">
        <f t="shared" si="6"/>
        <v>135.66</v>
      </c>
      <c r="I14" s="9">
        <f t="shared" si="6"/>
        <v>159.70499999999998</v>
      </c>
      <c r="J14" s="13">
        <f t="shared" si="6"/>
        <v>81.899999999999991</v>
      </c>
      <c r="K14" s="13">
        <f t="shared" si="6"/>
        <v>97.439999999999984</v>
      </c>
      <c r="L14" s="13">
        <f t="shared" si="6"/>
        <v>90.719999999999985</v>
      </c>
      <c r="M14" s="13">
        <f t="shared" si="6"/>
        <v>112.66499999999998</v>
      </c>
      <c r="N14" s="13">
        <f t="shared" si="6"/>
        <v>135.66</v>
      </c>
      <c r="O14" s="13">
        <f t="shared" si="6"/>
        <v>168.9975</v>
      </c>
      <c r="P14" s="13">
        <f t="shared" si="6"/>
        <v>203.48999999999995</v>
      </c>
      <c r="Q14" s="13">
        <f t="shared" si="6"/>
        <v>239.5575</v>
      </c>
      <c r="R14" s="17">
        <f t="shared" si="6"/>
        <v>157.24799999999999</v>
      </c>
      <c r="S14" s="17">
        <f t="shared" si="6"/>
        <v>194.87999999999997</v>
      </c>
      <c r="T14" s="17">
        <f t="shared" si="6"/>
        <v>181.43999999999997</v>
      </c>
      <c r="U14" s="17">
        <f t="shared" si="6"/>
        <v>225.32999999999996</v>
      </c>
      <c r="V14" s="17">
        <f t="shared" si="6"/>
        <v>271.32</v>
      </c>
      <c r="W14" s="17">
        <f t="shared" si="6"/>
        <v>337.995</v>
      </c>
      <c r="X14" s="17">
        <f t="shared" si="6"/>
        <v>406.9799999999999</v>
      </c>
      <c r="Y14" s="17">
        <f t="shared" si="6"/>
        <v>479.11500000000001</v>
      </c>
    </row>
    <row r="15" spans="1:25" x14ac:dyDescent="0.25">
      <c r="A15" s="22" t="s">
        <v>14</v>
      </c>
      <c r="B15" s="9">
        <f>B9*0.7</f>
        <v>0</v>
      </c>
      <c r="C15" s="9">
        <f t="shared" ref="C15:Y15" si="7">C9*0.7</f>
        <v>0</v>
      </c>
      <c r="D15" s="9">
        <f t="shared" si="7"/>
        <v>0</v>
      </c>
      <c r="E15" s="9">
        <f t="shared" si="7"/>
        <v>0</v>
      </c>
      <c r="F15" s="9">
        <f t="shared" si="7"/>
        <v>0</v>
      </c>
      <c r="G15" s="9">
        <f t="shared" si="7"/>
        <v>0</v>
      </c>
      <c r="H15" s="9">
        <f t="shared" si="7"/>
        <v>0</v>
      </c>
      <c r="I15" s="9">
        <f t="shared" si="7"/>
        <v>0</v>
      </c>
      <c r="J15" s="13">
        <f t="shared" si="7"/>
        <v>0</v>
      </c>
      <c r="K15" s="13">
        <f t="shared" si="7"/>
        <v>0</v>
      </c>
      <c r="L15" s="13">
        <f t="shared" si="7"/>
        <v>0</v>
      </c>
      <c r="M15" s="13">
        <f t="shared" si="7"/>
        <v>0</v>
      </c>
      <c r="N15" s="13">
        <f t="shared" si="7"/>
        <v>0</v>
      </c>
      <c r="O15" s="13">
        <f t="shared" si="7"/>
        <v>0</v>
      </c>
      <c r="P15" s="13">
        <f t="shared" si="7"/>
        <v>0</v>
      </c>
      <c r="Q15" s="13">
        <f t="shared" si="7"/>
        <v>0</v>
      </c>
      <c r="R15" s="17">
        <f t="shared" si="7"/>
        <v>0</v>
      </c>
      <c r="S15" s="17">
        <f t="shared" si="7"/>
        <v>0</v>
      </c>
      <c r="T15" s="17">
        <f t="shared" si="7"/>
        <v>0</v>
      </c>
      <c r="U15" s="17">
        <f t="shared" si="7"/>
        <v>0</v>
      </c>
      <c r="V15" s="17">
        <f t="shared" si="7"/>
        <v>0</v>
      </c>
      <c r="W15" s="17">
        <f t="shared" si="7"/>
        <v>0</v>
      </c>
      <c r="X15" s="17">
        <f t="shared" si="7"/>
        <v>0</v>
      </c>
      <c r="Y15" s="17">
        <f t="shared" si="7"/>
        <v>0</v>
      </c>
    </row>
    <row r="16" spans="1:25" x14ac:dyDescent="0.25">
      <c r="A16" s="22" t="s">
        <v>15</v>
      </c>
      <c r="B16" s="9">
        <f>B10*0.7</f>
        <v>218.39999999999998</v>
      </c>
      <c r="C16" s="9">
        <f t="shared" ref="C16:Y16" si="8">C10*0.7</f>
        <v>224</v>
      </c>
      <c r="D16" s="9">
        <f t="shared" si="8"/>
        <v>251.99999999999997</v>
      </c>
      <c r="E16" s="9">
        <f t="shared" si="8"/>
        <v>259</v>
      </c>
      <c r="F16" s="9">
        <f t="shared" si="8"/>
        <v>266</v>
      </c>
      <c r="G16" s="9">
        <f t="shared" si="8"/>
        <v>388.5</v>
      </c>
      <c r="H16" s="9">
        <f t="shared" si="8"/>
        <v>399</v>
      </c>
      <c r="I16" s="9">
        <f t="shared" si="8"/>
        <v>409.5</v>
      </c>
      <c r="J16" s="13">
        <f t="shared" si="8"/>
        <v>218.39999999999998</v>
      </c>
      <c r="K16" s="13">
        <f t="shared" si="8"/>
        <v>224</v>
      </c>
      <c r="L16" s="13">
        <f t="shared" si="8"/>
        <v>251.99999999999997</v>
      </c>
      <c r="M16" s="13">
        <f t="shared" si="8"/>
        <v>259</v>
      </c>
      <c r="N16" s="13">
        <f t="shared" si="8"/>
        <v>266</v>
      </c>
      <c r="O16" s="13">
        <f t="shared" si="8"/>
        <v>388.5</v>
      </c>
      <c r="P16" s="13">
        <f t="shared" si="8"/>
        <v>399</v>
      </c>
      <c r="Q16" s="13">
        <f t="shared" si="8"/>
        <v>409.5</v>
      </c>
      <c r="R16" s="17">
        <f t="shared" si="8"/>
        <v>218.39999999999998</v>
      </c>
      <c r="S16" s="17">
        <f t="shared" si="8"/>
        <v>224</v>
      </c>
      <c r="T16" s="17">
        <f t="shared" si="8"/>
        <v>251.99999999999997</v>
      </c>
      <c r="U16" s="17">
        <f t="shared" si="8"/>
        <v>259</v>
      </c>
      <c r="V16" s="17">
        <f t="shared" si="8"/>
        <v>266</v>
      </c>
      <c r="W16" s="17">
        <f t="shared" si="8"/>
        <v>388.5</v>
      </c>
      <c r="X16" s="17">
        <f t="shared" si="8"/>
        <v>399</v>
      </c>
      <c r="Y16" s="17">
        <f t="shared" si="8"/>
        <v>409.5</v>
      </c>
    </row>
    <row r="17" spans="1:25" x14ac:dyDescent="0.25">
      <c r="A17" s="22" t="s">
        <v>16</v>
      </c>
      <c r="B17" s="9">
        <f>B11*0.7</f>
        <v>13650</v>
      </c>
      <c r="C17" s="9">
        <f t="shared" ref="C17:Y17" si="9">C11*0.7</f>
        <v>14000</v>
      </c>
      <c r="D17" s="9">
        <f t="shared" si="9"/>
        <v>12600</v>
      </c>
      <c r="E17" s="9">
        <f t="shared" si="9"/>
        <v>12950</v>
      </c>
      <c r="F17" s="9">
        <f t="shared" si="9"/>
        <v>13300</v>
      </c>
      <c r="G17" s="9">
        <f t="shared" si="9"/>
        <v>12950</v>
      </c>
      <c r="H17" s="9">
        <f t="shared" si="9"/>
        <v>13300</v>
      </c>
      <c r="I17" s="9">
        <f t="shared" si="9"/>
        <v>13650</v>
      </c>
      <c r="J17" s="13">
        <f t="shared" si="9"/>
        <v>13650</v>
      </c>
      <c r="K17" s="13">
        <f t="shared" si="9"/>
        <v>14000</v>
      </c>
      <c r="L17" s="13">
        <f t="shared" si="9"/>
        <v>12600</v>
      </c>
      <c r="M17" s="13">
        <f t="shared" si="9"/>
        <v>12950</v>
      </c>
      <c r="N17" s="13">
        <f t="shared" si="9"/>
        <v>13300</v>
      </c>
      <c r="O17" s="13">
        <f t="shared" si="9"/>
        <v>12950</v>
      </c>
      <c r="P17" s="13">
        <f t="shared" si="9"/>
        <v>13300</v>
      </c>
      <c r="Q17" s="13">
        <f t="shared" si="9"/>
        <v>13650</v>
      </c>
      <c r="R17" s="17">
        <f t="shared" si="9"/>
        <v>13650</v>
      </c>
      <c r="S17" s="17">
        <f t="shared" si="9"/>
        <v>14000</v>
      </c>
      <c r="T17" s="17">
        <f t="shared" si="9"/>
        <v>12600</v>
      </c>
      <c r="U17" s="17">
        <f t="shared" si="9"/>
        <v>12950</v>
      </c>
      <c r="V17" s="17">
        <f t="shared" si="9"/>
        <v>13300</v>
      </c>
      <c r="W17" s="17">
        <f t="shared" si="9"/>
        <v>12950</v>
      </c>
      <c r="X17" s="17">
        <f t="shared" si="9"/>
        <v>13300</v>
      </c>
      <c r="Y17" s="17">
        <f t="shared" si="9"/>
        <v>13650</v>
      </c>
    </row>
  </sheetData>
  <mergeCells count="2">
    <mergeCell ref="B1:Y1"/>
    <mergeCell ref="B13:Y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H17" sqref="H17"/>
    </sheetView>
  </sheetViews>
  <sheetFormatPr defaultRowHeight="15" x14ac:dyDescent="0.25"/>
  <cols>
    <col min="1" max="1" width="18.85546875" bestFit="1" customWidth="1"/>
    <col min="2" max="7" width="11.85546875" customWidth="1"/>
    <col min="9" max="9" width="20.42578125" bestFit="1" customWidth="1"/>
    <col min="10" max="15" width="10.5703125" bestFit="1" customWidth="1"/>
  </cols>
  <sheetData>
    <row r="1" spans="1:15" ht="19.5" thickBot="1" x14ac:dyDescent="0.35">
      <c r="A1" s="55" t="s">
        <v>0</v>
      </c>
      <c r="B1" s="87" t="s">
        <v>62</v>
      </c>
      <c r="C1" s="88"/>
      <c r="D1" s="88"/>
      <c r="E1" s="88"/>
      <c r="F1" s="88"/>
      <c r="G1" s="89"/>
      <c r="I1" s="55" t="s">
        <v>0</v>
      </c>
      <c r="J1" s="87" t="s">
        <v>61</v>
      </c>
      <c r="K1" s="88"/>
      <c r="L1" s="88"/>
      <c r="M1" s="88"/>
      <c r="N1" s="88"/>
      <c r="O1" s="89"/>
    </row>
    <row r="2" spans="1:15" x14ac:dyDescent="0.25">
      <c r="A2" s="21" t="s">
        <v>2</v>
      </c>
      <c r="B2" s="30" t="s">
        <v>60</v>
      </c>
      <c r="C2" s="62" t="s">
        <v>60</v>
      </c>
      <c r="D2" s="65" t="s">
        <v>60</v>
      </c>
      <c r="E2" s="70" t="s">
        <v>60</v>
      </c>
      <c r="F2" s="75" t="s">
        <v>60</v>
      </c>
      <c r="G2" s="32" t="s">
        <v>60</v>
      </c>
      <c r="I2" s="21" t="s">
        <v>2</v>
      </c>
      <c r="J2" s="30" t="s">
        <v>60</v>
      </c>
      <c r="K2" s="62" t="s">
        <v>60</v>
      </c>
      <c r="L2" s="65" t="s">
        <v>60</v>
      </c>
      <c r="M2" s="70" t="s">
        <v>60</v>
      </c>
      <c r="N2" s="75" t="s">
        <v>60</v>
      </c>
      <c r="O2" s="32" t="s">
        <v>60</v>
      </c>
    </row>
    <row r="3" spans="1:15" x14ac:dyDescent="0.25">
      <c r="A3" s="21" t="s">
        <v>12</v>
      </c>
      <c r="B3" s="6">
        <v>1500</v>
      </c>
      <c r="C3" s="8">
        <v>2100</v>
      </c>
      <c r="D3" s="66">
        <v>2400</v>
      </c>
      <c r="E3" s="71">
        <v>2700</v>
      </c>
      <c r="F3" s="76">
        <v>3000</v>
      </c>
      <c r="G3" s="18">
        <v>6000</v>
      </c>
      <c r="I3" s="21" t="s">
        <v>12</v>
      </c>
      <c r="J3" s="6">
        <v>1500</v>
      </c>
      <c r="K3" s="8">
        <v>2100</v>
      </c>
      <c r="L3" s="66">
        <v>2400</v>
      </c>
      <c r="M3" s="71">
        <v>2700</v>
      </c>
      <c r="N3" s="76">
        <v>3000</v>
      </c>
      <c r="O3" s="18">
        <v>6000</v>
      </c>
    </row>
    <row r="4" spans="1:15" x14ac:dyDescent="0.25">
      <c r="A4" s="21" t="s">
        <v>37</v>
      </c>
      <c r="B4" s="6">
        <v>1.8E-3</v>
      </c>
      <c r="C4" s="8">
        <v>2.5200000000000001E-3</v>
      </c>
      <c r="D4" s="66">
        <v>2.8800000000000002E-3</v>
      </c>
      <c r="E4" s="71">
        <v>3.2399999999999998E-3</v>
      </c>
      <c r="F4" s="76">
        <v>3.5999999999999999E-3</v>
      </c>
      <c r="G4" s="18">
        <v>7.1999999999999998E-3</v>
      </c>
      <c r="I4" s="21" t="s">
        <v>37</v>
      </c>
      <c r="J4" s="6">
        <v>1.8E-3</v>
      </c>
      <c r="K4" s="8">
        <v>2.5200000000000001E-3</v>
      </c>
      <c r="L4" s="66">
        <v>2.8800000000000002E-3</v>
      </c>
      <c r="M4" s="71">
        <v>3.2399999999999998E-3</v>
      </c>
      <c r="N4" s="76">
        <v>3.5999999999999999E-3</v>
      </c>
      <c r="O4" s="18">
        <v>7.1999999999999998E-3</v>
      </c>
    </row>
    <row r="5" spans="1:15" x14ac:dyDescent="0.25">
      <c r="A5" s="21" t="s">
        <v>35</v>
      </c>
      <c r="B5" s="6">
        <v>10</v>
      </c>
      <c r="C5" s="8">
        <v>10</v>
      </c>
      <c r="D5" s="66">
        <v>10</v>
      </c>
      <c r="E5" s="71">
        <v>10</v>
      </c>
      <c r="F5" s="76">
        <v>10</v>
      </c>
      <c r="G5" s="18">
        <v>10</v>
      </c>
      <c r="I5" s="21" t="s">
        <v>35</v>
      </c>
      <c r="J5" s="6">
        <v>10</v>
      </c>
      <c r="K5" s="8">
        <v>10</v>
      </c>
      <c r="L5" s="66">
        <v>10</v>
      </c>
      <c r="M5" s="71">
        <v>10</v>
      </c>
      <c r="N5" s="76">
        <v>10</v>
      </c>
      <c r="O5" s="18">
        <v>10</v>
      </c>
    </row>
    <row r="6" spans="1:15" x14ac:dyDescent="0.25">
      <c r="A6" s="21" t="s">
        <v>36</v>
      </c>
      <c r="B6" s="61">
        <f>1/B4</f>
        <v>555.55555555555554</v>
      </c>
      <c r="C6" s="63">
        <f t="shared" ref="C6:G6" si="0">1/C4</f>
        <v>396.82539682539681</v>
      </c>
      <c r="D6" s="67">
        <f t="shared" si="0"/>
        <v>347.22222222222223</v>
      </c>
      <c r="E6" s="72">
        <f t="shared" si="0"/>
        <v>308.64197530864197</v>
      </c>
      <c r="F6" s="77">
        <f t="shared" si="0"/>
        <v>277.77777777777777</v>
      </c>
      <c r="G6" s="38">
        <f t="shared" si="0"/>
        <v>138.88888888888889</v>
      </c>
      <c r="I6" s="21" t="s">
        <v>36</v>
      </c>
      <c r="J6" s="61">
        <f>1/J4</f>
        <v>555.55555555555554</v>
      </c>
      <c r="K6" s="63">
        <f t="shared" ref="K6:O6" si="1">1/K4</f>
        <v>396.82539682539681</v>
      </c>
      <c r="L6" s="67">
        <f t="shared" si="1"/>
        <v>347.22222222222223</v>
      </c>
      <c r="M6" s="72">
        <f t="shared" si="1"/>
        <v>308.64197530864197</v>
      </c>
      <c r="N6" s="77">
        <f t="shared" si="1"/>
        <v>277.77777777777777</v>
      </c>
      <c r="O6" s="38">
        <f t="shared" si="1"/>
        <v>138.88888888888889</v>
      </c>
    </row>
    <row r="7" spans="1:15" x14ac:dyDescent="0.25">
      <c r="A7" s="21" t="s">
        <v>38</v>
      </c>
      <c r="B7" s="60">
        <f>1/0.0125</f>
        <v>80</v>
      </c>
      <c r="C7" s="64">
        <f t="shared" ref="C7:G7" si="2">1/0.0125</f>
        <v>80</v>
      </c>
      <c r="D7" s="68">
        <f t="shared" si="2"/>
        <v>80</v>
      </c>
      <c r="E7" s="73">
        <f t="shared" si="2"/>
        <v>80</v>
      </c>
      <c r="F7" s="78">
        <f t="shared" si="2"/>
        <v>80</v>
      </c>
      <c r="G7" s="36">
        <f t="shared" si="2"/>
        <v>80</v>
      </c>
      <c r="I7" s="21" t="s">
        <v>38</v>
      </c>
      <c r="J7" s="60">
        <f>1/0.0125</f>
        <v>80</v>
      </c>
      <c r="K7" s="64">
        <f t="shared" ref="K7:O7" si="3">1/0.0125</f>
        <v>80</v>
      </c>
      <c r="L7" s="68">
        <f t="shared" si="3"/>
        <v>80</v>
      </c>
      <c r="M7" s="73">
        <f t="shared" si="3"/>
        <v>80</v>
      </c>
      <c r="N7" s="78">
        <f t="shared" si="3"/>
        <v>80</v>
      </c>
      <c r="O7" s="36">
        <f t="shared" si="3"/>
        <v>80</v>
      </c>
    </row>
    <row r="8" spans="1:15" x14ac:dyDescent="0.25">
      <c r="A8" s="22" t="s">
        <v>13</v>
      </c>
      <c r="B8" s="10">
        <f>B11/B6</f>
        <v>33.300000000000004</v>
      </c>
      <c r="C8" s="11">
        <f t="shared" ref="C8:G8" si="4">C11/C6</f>
        <v>46.620000000000005</v>
      </c>
      <c r="D8" s="69">
        <f t="shared" si="4"/>
        <v>53.28</v>
      </c>
      <c r="E8" s="74">
        <f t="shared" si="4"/>
        <v>59.94</v>
      </c>
      <c r="F8" s="79">
        <f t="shared" si="4"/>
        <v>66.600000000000009</v>
      </c>
      <c r="G8" s="20">
        <f t="shared" si="4"/>
        <v>133.20000000000002</v>
      </c>
      <c r="I8" s="22" t="s">
        <v>13</v>
      </c>
      <c r="J8" s="10">
        <f>J11/J6</f>
        <v>31.5</v>
      </c>
      <c r="K8" s="11">
        <f t="shared" ref="K8:O8" si="5">K11/K6</f>
        <v>44.1</v>
      </c>
      <c r="L8" s="69">
        <f t="shared" si="5"/>
        <v>50.4</v>
      </c>
      <c r="M8" s="74">
        <f t="shared" si="5"/>
        <v>56.7</v>
      </c>
      <c r="N8" s="79">
        <f t="shared" si="5"/>
        <v>63</v>
      </c>
      <c r="O8" s="20">
        <f t="shared" si="5"/>
        <v>135.36000000000001</v>
      </c>
    </row>
    <row r="9" spans="1:15" x14ac:dyDescent="0.25">
      <c r="A9" s="22" t="s">
        <v>14</v>
      </c>
      <c r="B9" s="10">
        <f>B5*B8</f>
        <v>333.00000000000006</v>
      </c>
      <c r="C9" s="11">
        <f t="shared" ref="C9:G9" si="6">C5*C8</f>
        <v>466.20000000000005</v>
      </c>
      <c r="D9" s="69">
        <f t="shared" si="6"/>
        <v>532.79999999999995</v>
      </c>
      <c r="E9" s="74">
        <f t="shared" si="6"/>
        <v>599.4</v>
      </c>
      <c r="F9" s="79">
        <f t="shared" si="6"/>
        <v>666.00000000000011</v>
      </c>
      <c r="G9" s="20">
        <f t="shared" si="6"/>
        <v>1332.0000000000002</v>
      </c>
      <c r="I9" s="22" t="s">
        <v>14</v>
      </c>
      <c r="J9" s="10">
        <f>J5*J8</f>
        <v>315</v>
      </c>
      <c r="K9" s="11">
        <f t="shared" ref="K9:O9" si="7">K5*K8</f>
        <v>441</v>
      </c>
      <c r="L9" s="69">
        <f t="shared" si="7"/>
        <v>504</v>
      </c>
      <c r="M9" s="74">
        <f t="shared" si="7"/>
        <v>567</v>
      </c>
      <c r="N9" s="79">
        <f t="shared" si="7"/>
        <v>630</v>
      </c>
      <c r="O9" s="20">
        <f t="shared" si="7"/>
        <v>1353.6000000000001</v>
      </c>
    </row>
    <row r="10" spans="1:15" x14ac:dyDescent="0.25">
      <c r="A10" s="22" t="s">
        <v>15</v>
      </c>
      <c r="B10" s="10">
        <f>B11/B7</f>
        <v>231.25</v>
      </c>
      <c r="C10" s="11">
        <f t="shared" ref="C10:G10" si="8">C11/C7</f>
        <v>231.25</v>
      </c>
      <c r="D10" s="69">
        <f t="shared" si="8"/>
        <v>231.25</v>
      </c>
      <c r="E10" s="74">
        <f t="shared" si="8"/>
        <v>231.25</v>
      </c>
      <c r="F10" s="79">
        <f t="shared" si="8"/>
        <v>231.25</v>
      </c>
      <c r="G10" s="20">
        <f t="shared" si="8"/>
        <v>231.25</v>
      </c>
      <c r="I10" s="22" t="s">
        <v>15</v>
      </c>
      <c r="J10" s="10">
        <f>J11/J7</f>
        <v>218.75</v>
      </c>
      <c r="K10" s="11">
        <f t="shared" ref="K10:O10" si="9">K11/K7</f>
        <v>218.75</v>
      </c>
      <c r="L10" s="69">
        <f t="shared" si="9"/>
        <v>218.75</v>
      </c>
      <c r="M10" s="74">
        <f t="shared" si="9"/>
        <v>218.75</v>
      </c>
      <c r="N10" s="79">
        <f t="shared" si="9"/>
        <v>218.75</v>
      </c>
      <c r="O10" s="20">
        <f t="shared" si="9"/>
        <v>235</v>
      </c>
    </row>
    <row r="11" spans="1:15" x14ac:dyDescent="0.25">
      <c r="A11" s="22" t="s">
        <v>16</v>
      </c>
      <c r="B11" s="10">
        <v>18500</v>
      </c>
      <c r="C11" s="11">
        <v>18500</v>
      </c>
      <c r="D11" s="69">
        <v>18500</v>
      </c>
      <c r="E11" s="74">
        <v>18500</v>
      </c>
      <c r="F11" s="79">
        <v>18500</v>
      </c>
      <c r="G11" s="20">
        <v>18500</v>
      </c>
      <c r="I11" s="22" t="s">
        <v>16</v>
      </c>
      <c r="J11" s="10">
        <v>17500</v>
      </c>
      <c r="K11" s="11">
        <v>17500</v>
      </c>
      <c r="L11" s="69">
        <v>17500</v>
      </c>
      <c r="M11" s="74">
        <v>17500</v>
      </c>
      <c r="N11" s="79">
        <v>17500</v>
      </c>
      <c r="O11" s="20">
        <v>18800</v>
      </c>
    </row>
    <row r="12" spans="1:15" ht="15.75" thickBot="1" x14ac:dyDescent="0.3"/>
    <row r="13" spans="1:15" ht="19.5" thickBot="1" x14ac:dyDescent="0.35">
      <c r="A13" s="55" t="s">
        <v>17</v>
      </c>
      <c r="B13" s="87" t="s">
        <v>62</v>
      </c>
      <c r="C13" s="88"/>
      <c r="D13" s="88"/>
      <c r="E13" s="88"/>
      <c r="F13" s="88"/>
      <c r="G13" s="89"/>
      <c r="I13" s="55" t="s">
        <v>17</v>
      </c>
      <c r="J13" s="87" t="s">
        <v>61</v>
      </c>
      <c r="K13" s="88"/>
      <c r="L13" s="88"/>
      <c r="M13" s="88"/>
      <c r="N13" s="88"/>
      <c r="O13" s="89"/>
    </row>
    <row r="14" spans="1:15" x14ac:dyDescent="0.25">
      <c r="A14" s="22" t="s">
        <v>13</v>
      </c>
      <c r="B14" s="12">
        <f>B8*0.7</f>
        <v>23.310000000000002</v>
      </c>
      <c r="C14" s="11">
        <f t="shared" ref="C14:G17" si="10">C8*0.7</f>
        <v>32.634</v>
      </c>
      <c r="D14" s="69">
        <f t="shared" si="10"/>
        <v>37.295999999999999</v>
      </c>
      <c r="E14" s="74">
        <f t="shared" si="10"/>
        <v>41.957999999999998</v>
      </c>
      <c r="F14" s="79">
        <f t="shared" si="10"/>
        <v>46.620000000000005</v>
      </c>
      <c r="G14" s="20">
        <f t="shared" si="10"/>
        <v>93.240000000000009</v>
      </c>
      <c r="I14" s="22" t="s">
        <v>13</v>
      </c>
      <c r="J14" s="12">
        <f>J8*0.7</f>
        <v>22.049999999999997</v>
      </c>
      <c r="K14" s="11">
        <f t="shared" ref="K14:O14" si="11">K8*0.7</f>
        <v>30.869999999999997</v>
      </c>
      <c r="L14" s="69">
        <f t="shared" si="11"/>
        <v>35.279999999999994</v>
      </c>
      <c r="M14" s="74">
        <f t="shared" si="11"/>
        <v>39.69</v>
      </c>
      <c r="N14" s="79">
        <f t="shared" si="11"/>
        <v>44.099999999999994</v>
      </c>
      <c r="O14" s="20">
        <f t="shared" si="11"/>
        <v>94.75200000000001</v>
      </c>
    </row>
    <row r="15" spans="1:15" x14ac:dyDescent="0.25">
      <c r="A15" s="22" t="s">
        <v>14</v>
      </c>
      <c r="B15" s="12">
        <f>B9*0.7</f>
        <v>233.10000000000002</v>
      </c>
      <c r="C15" s="11">
        <f t="shared" si="10"/>
        <v>326.34000000000003</v>
      </c>
      <c r="D15" s="69">
        <f t="shared" si="10"/>
        <v>372.95999999999992</v>
      </c>
      <c r="E15" s="74">
        <f t="shared" si="10"/>
        <v>419.58</v>
      </c>
      <c r="F15" s="79">
        <f t="shared" si="10"/>
        <v>466.20000000000005</v>
      </c>
      <c r="G15" s="20">
        <f t="shared" si="10"/>
        <v>932.40000000000009</v>
      </c>
      <c r="I15" s="22" t="s">
        <v>14</v>
      </c>
      <c r="J15" s="12">
        <f>J9*0.7</f>
        <v>220.5</v>
      </c>
      <c r="K15" s="11">
        <f t="shared" ref="K15:O15" si="12">K9*0.7</f>
        <v>308.7</v>
      </c>
      <c r="L15" s="69">
        <f t="shared" si="12"/>
        <v>352.79999999999995</v>
      </c>
      <c r="M15" s="74">
        <f t="shared" si="12"/>
        <v>396.9</v>
      </c>
      <c r="N15" s="79">
        <f t="shared" si="12"/>
        <v>441</v>
      </c>
      <c r="O15" s="20">
        <f t="shared" si="12"/>
        <v>947.52</v>
      </c>
    </row>
    <row r="16" spans="1:15" x14ac:dyDescent="0.25">
      <c r="A16" s="22" t="s">
        <v>15</v>
      </c>
      <c r="B16" s="12">
        <f>B10*0.7</f>
        <v>161.875</v>
      </c>
      <c r="C16" s="11">
        <f t="shared" si="10"/>
        <v>161.875</v>
      </c>
      <c r="D16" s="69">
        <f t="shared" si="10"/>
        <v>161.875</v>
      </c>
      <c r="E16" s="74">
        <f t="shared" si="10"/>
        <v>161.875</v>
      </c>
      <c r="F16" s="79">
        <f t="shared" si="10"/>
        <v>161.875</v>
      </c>
      <c r="G16" s="20">
        <f t="shared" si="10"/>
        <v>161.875</v>
      </c>
      <c r="I16" s="22" t="s">
        <v>15</v>
      </c>
      <c r="J16" s="12">
        <f>J10*0.7</f>
        <v>153.125</v>
      </c>
      <c r="K16" s="11">
        <f t="shared" ref="K16:O16" si="13">K10*0.7</f>
        <v>153.125</v>
      </c>
      <c r="L16" s="69">
        <f t="shared" si="13"/>
        <v>153.125</v>
      </c>
      <c r="M16" s="74">
        <f t="shared" si="13"/>
        <v>153.125</v>
      </c>
      <c r="N16" s="79">
        <f t="shared" si="13"/>
        <v>153.125</v>
      </c>
      <c r="O16" s="20">
        <f t="shared" si="13"/>
        <v>164.5</v>
      </c>
    </row>
    <row r="17" spans="1:15" x14ac:dyDescent="0.25">
      <c r="A17" s="22" t="s">
        <v>16</v>
      </c>
      <c r="B17" s="12">
        <f>B11*0.7</f>
        <v>12950</v>
      </c>
      <c r="C17" s="11">
        <f t="shared" si="10"/>
        <v>12950</v>
      </c>
      <c r="D17" s="69">
        <f t="shared" si="10"/>
        <v>12950</v>
      </c>
      <c r="E17" s="74">
        <f t="shared" si="10"/>
        <v>12950</v>
      </c>
      <c r="F17" s="79">
        <f t="shared" si="10"/>
        <v>12950</v>
      </c>
      <c r="G17" s="20">
        <f t="shared" si="10"/>
        <v>12950</v>
      </c>
      <c r="I17" s="22" t="s">
        <v>16</v>
      </c>
      <c r="J17" s="12">
        <f>J11*0.7</f>
        <v>12250</v>
      </c>
      <c r="K17" s="11">
        <f t="shared" ref="K17:O17" si="14">K11*0.7</f>
        <v>12250</v>
      </c>
      <c r="L17" s="69">
        <f t="shared" si="14"/>
        <v>12250</v>
      </c>
      <c r="M17" s="74">
        <f t="shared" si="14"/>
        <v>12250</v>
      </c>
      <c r="N17" s="79">
        <f t="shared" si="14"/>
        <v>12250</v>
      </c>
      <c r="O17" s="20">
        <f t="shared" si="14"/>
        <v>13160</v>
      </c>
    </row>
  </sheetData>
  <mergeCells count="4">
    <mergeCell ref="B1:G1"/>
    <mergeCell ref="B13:G13"/>
    <mergeCell ref="J1:O1"/>
    <mergeCell ref="J13:O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Брусок, рейка</vt:lpstr>
      <vt:lpstr>Доска сухая строганная</vt:lpstr>
      <vt:lpstr>Завальцованная доска</vt:lpstr>
      <vt:lpstr>Доска пола, шпунт</vt:lpstr>
      <vt:lpstr>Террасная доска</vt:lpstr>
      <vt:lpstr>Доска сухая не строганная</vt:lpstr>
      <vt:lpstr>Имитация бревна, блок-хаус</vt:lpstr>
      <vt:lpstr>Имитация бруса</vt:lpstr>
      <vt:lpstr>Вагонка</vt:lpstr>
      <vt:lpstr>Доска заборная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2017-10-12T19:45:54Z</dcterms:modified>
  <cp:category/>
  <cp:contentStatus/>
</cp:coreProperties>
</file>