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880" yWindow="-15" windowWidth="13485" windowHeight="11760"/>
  </bookViews>
  <sheets>
    <sheet name="2012" sheetId="2" r:id="rId1"/>
  </sheets>
  <definedNames>
    <definedName name="_xlnm.Print_Area" localSheetId="0">'2012'!$A$1:$L$70</definedName>
  </definedNames>
  <calcPr calcId="125725" refMode="R1C1"/>
</workbook>
</file>

<file path=xl/calcChain.xml><?xml version="1.0" encoding="utf-8"?>
<calcChain xmlns="http://schemas.openxmlformats.org/spreadsheetml/2006/main">
  <c r="L43" i="2"/>
  <c r="L42"/>
  <c r="L41"/>
  <c r="L40"/>
  <c r="L39"/>
  <c r="L38"/>
  <c r="L37"/>
  <c r="L36"/>
  <c r="L35"/>
  <c r="L34"/>
  <c r="L33"/>
  <c r="L32"/>
  <c r="L31"/>
  <c r="L30"/>
  <c r="L29"/>
  <c r="L28"/>
  <c r="L27"/>
  <c r="J43"/>
  <c r="J42"/>
  <c r="J41"/>
  <c r="J40"/>
  <c r="J39"/>
  <c r="J38"/>
  <c r="J37"/>
  <c r="J36"/>
  <c r="J35"/>
  <c r="J34"/>
  <c r="J33"/>
  <c r="J32"/>
  <c r="J31"/>
  <c r="J30"/>
  <c r="J29"/>
  <c r="J28"/>
  <c r="J27"/>
  <c r="J26"/>
</calcChain>
</file>

<file path=xl/sharedStrings.xml><?xml version="1.0" encoding="utf-8"?>
<sst xmlns="http://schemas.openxmlformats.org/spreadsheetml/2006/main" count="269" uniqueCount="111">
  <si>
    <t>Выходное напряжение</t>
  </si>
  <si>
    <t>Модель</t>
  </si>
  <si>
    <t>Масса     кг.</t>
  </si>
  <si>
    <t>Норма М</t>
  </si>
  <si>
    <t>www.norma-stab.ru</t>
  </si>
  <si>
    <t>Основные преимущества стабилизаторов Норма М</t>
  </si>
  <si>
    <t>E-mail:postmaster@norma-stab.ru</t>
  </si>
  <si>
    <t>1</t>
  </si>
  <si>
    <t>1,7</t>
  </si>
  <si>
    <t>2,2</t>
  </si>
  <si>
    <t>3,3</t>
  </si>
  <si>
    <t>4,5</t>
  </si>
  <si>
    <t>5,5</t>
  </si>
  <si>
    <t>7</t>
  </si>
  <si>
    <t>8</t>
  </si>
  <si>
    <t>9</t>
  </si>
  <si>
    <t>10</t>
  </si>
  <si>
    <t>11</t>
  </si>
  <si>
    <t>12</t>
  </si>
  <si>
    <t>14</t>
  </si>
  <si>
    <t>15</t>
  </si>
  <si>
    <t>Защита по току</t>
  </si>
  <si>
    <t>Защита по напряжению</t>
  </si>
  <si>
    <t>Габариты         Ш х В х Г</t>
  </si>
  <si>
    <t>Дополнительно:</t>
  </si>
  <si>
    <t>Полуавтомат - возврат к</t>
  </si>
  <si>
    <t xml:space="preserve">рабочему состоянию </t>
  </si>
  <si>
    <t>после перегрузки по</t>
  </si>
  <si>
    <t>напряжению происходит</t>
  </si>
  <si>
    <t>автоматически при</t>
  </si>
  <si>
    <t>снижении входного</t>
  </si>
  <si>
    <t>Во всех моделях используется принцип регулировки выходного напряжения без обрыва фазы</t>
  </si>
  <si>
    <t>220 +- 10%</t>
  </si>
  <si>
    <t>6</t>
  </si>
  <si>
    <t xml:space="preserve"> кВт</t>
  </si>
  <si>
    <t>по истечении 3 - 5 минутной выдержки необходимой для безопасной работы аппаратуры потребителя. Если во время паузы</t>
  </si>
  <si>
    <t>входное напряжение будет выходить (даже кратковременно) за рабочий режим, стабилизатор будет автоматически увеличивать</t>
  </si>
  <si>
    <t xml:space="preserve">выдержку между включениями. Данная функция позволяет оставлять включенными холодильники и прочие электроприборы </t>
  </si>
  <si>
    <t>которые должны работать во время Вашего отсутствия на даче, дома или ином месте где это необходимо.</t>
  </si>
  <si>
    <t>Таймер ожидания 3-5 мин.</t>
  </si>
  <si>
    <t>ВНИМАНИЕ!</t>
  </si>
  <si>
    <t>Данная функция предусмотрена на случай, если на фидерах (сетях) наблюдается большой уровень индустриальных помех</t>
  </si>
  <si>
    <t>(строительные работы, сварка и пр.) приводящих к частому срабатыванию электронной защиты по напряжению, то допустимо</t>
  </si>
  <si>
    <t>эту защиту отключить. Для этого тумблер "Защита" перевести в положение "выключено". В этом случае защита будет осуществляться</t>
  </si>
  <si>
    <t>с помощью автоматического выключателя.</t>
  </si>
  <si>
    <t>18</t>
  </si>
  <si>
    <t>23</t>
  </si>
  <si>
    <t>26</t>
  </si>
  <si>
    <t>вольт-ампер (ВА)</t>
  </si>
  <si>
    <t>165 - 244</t>
  </si>
  <si>
    <t>СНС - РТ  Оптима</t>
  </si>
  <si>
    <t>1450 BA</t>
  </si>
  <si>
    <t>2450 BA</t>
  </si>
  <si>
    <t>3150 BA</t>
  </si>
  <si>
    <t>4750 BA</t>
  </si>
  <si>
    <t>6450 BA</t>
  </si>
  <si>
    <t>7850 BA</t>
  </si>
  <si>
    <t>10000 BA</t>
  </si>
  <si>
    <t>11400 BA</t>
  </si>
  <si>
    <t>12850 BA</t>
  </si>
  <si>
    <t>14300 BA</t>
  </si>
  <si>
    <t>15700 BA</t>
  </si>
  <si>
    <t>17150 BA</t>
  </si>
  <si>
    <t>20000 BA</t>
  </si>
  <si>
    <t>21400 BA</t>
  </si>
  <si>
    <t>25700 BA</t>
  </si>
  <si>
    <t>32850 BA</t>
  </si>
  <si>
    <t>37150 BA</t>
  </si>
  <si>
    <t xml:space="preserve">Однофазные  Стабилизаторы Напряжения "Норма" — </t>
  </si>
  <si>
    <t>релейная коммутация, точность регулировки по ГОСТ 220 ± 10%, высокая скорость регулирования ~10-20м.с.</t>
  </si>
  <si>
    <t xml:space="preserve">автоматическое отключение нагрузки при критических значениях входного напряжения (опция), </t>
  </si>
  <si>
    <t xml:space="preserve">автоматическое подключение нагрузки при восстановлении входного напряжения в пределах рабочего диапазона (опция), </t>
  </si>
  <si>
    <t xml:space="preserve">защита от аварийно-высокого входного напряжения (опция), от короткого замыкания (опция), от перегрузки по мощности, </t>
  </si>
  <si>
    <t>по нижнему порогу не отключается, выдерживает кратковременные перегрузки,</t>
  </si>
  <si>
    <t>могут работать на холостом ходу, имеют автоматический байпас (Bypass),</t>
  </si>
  <si>
    <t xml:space="preserve">практически бесшумные, имеют небольшой вес, компактные габариты и очень доступные цены. </t>
  </si>
  <si>
    <t xml:space="preserve">не вносят помех и шумов в сеть, не искажают синусойду, могут работать при минусовой температуре, </t>
  </si>
  <si>
    <t>мизерное потребление электроэнергии в режиме Bypass</t>
  </si>
  <si>
    <t>219 +- 10%</t>
  </si>
  <si>
    <t>32849 BA</t>
  </si>
  <si>
    <t>164 - 244</t>
  </si>
  <si>
    <t>37150 ВА</t>
  </si>
  <si>
    <t>275х360х125</t>
  </si>
  <si>
    <t>275х360х126</t>
  </si>
  <si>
    <t>380х310х330</t>
  </si>
  <si>
    <t>10-12</t>
  </si>
  <si>
    <t>22,4-24</t>
  </si>
  <si>
    <t>24-26,4</t>
  </si>
  <si>
    <t>11-13</t>
  </si>
  <si>
    <t>Гарантия на оборудование - 3 года. Документом не является. Цены указаны без НДС и меняются без уведомления!</t>
  </si>
  <si>
    <t>напряжения до 242-244В.</t>
  </si>
  <si>
    <t>280х235х140</t>
  </si>
  <si>
    <r>
      <t xml:space="preserve">Можно использовать для </t>
    </r>
    <r>
      <rPr>
        <b/>
        <sz val="14"/>
        <rFont val="Arial"/>
        <family val="2"/>
        <charset val="204"/>
      </rPr>
      <t>ЛЮБЫХ</t>
    </r>
    <r>
      <rPr>
        <sz val="14"/>
        <rFont val="Arial"/>
        <family val="2"/>
        <charset val="204"/>
      </rPr>
      <t xml:space="preserve"> жилых и нежилых помещений, для </t>
    </r>
    <r>
      <rPr>
        <b/>
        <sz val="14"/>
        <rFont val="Arial"/>
        <family val="2"/>
        <charset val="204"/>
      </rPr>
      <t>ЛЮБОЙ</t>
    </r>
    <r>
      <rPr>
        <sz val="14"/>
        <rFont val="Arial"/>
        <family val="2"/>
        <charset val="204"/>
      </rPr>
      <t xml:space="preserve"> техники.</t>
    </r>
  </si>
  <si>
    <r>
      <t>Функция "Таймер ожидания"</t>
    </r>
    <r>
      <rPr>
        <sz val="14"/>
        <rFont val="Arial"/>
        <family val="2"/>
        <charset val="204"/>
      </rPr>
      <t xml:space="preserve"> - при срабатывании защиты по напряжению, стабилизатор возвращается в рабочий режим автоматически</t>
    </r>
  </si>
  <si>
    <r>
      <t xml:space="preserve">Дополнительно в схему стабилизатора включен тумблер </t>
    </r>
    <r>
      <rPr>
        <b/>
        <sz val="14"/>
        <rFont val="Arial"/>
        <family val="2"/>
        <charset val="204"/>
      </rPr>
      <t>"Включения и отключения" электронной защиты</t>
    </r>
    <r>
      <rPr>
        <sz val="14"/>
        <rFont val="Arial"/>
        <family val="2"/>
        <charset val="204"/>
      </rPr>
      <t xml:space="preserve"> по напряжению.</t>
    </r>
  </si>
  <si>
    <t>СНС - РБ  Оптима</t>
  </si>
  <si>
    <t>Тумблер Байпас</t>
  </si>
  <si>
    <t>8 (495) 724-3117</t>
  </si>
  <si>
    <t>8 (495) 363-5221</t>
  </si>
  <si>
    <t>8 (963) 999-5128</t>
  </si>
  <si>
    <t>8 (909) 697-5599</t>
  </si>
  <si>
    <t>Прайс лист на стабилизаторы с ВОЛЬТМЕТРАМИ</t>
  </si>
  <si>
    <t>СНС - РИ и Р  Оптима</t>
  </si>
  <si>
    <t>Цена на РИ (розн)</t>
  </si>
  <si>
    <t>Цена на Р (розн)</t>
  </si>
  <si>
    <t>26-30</t>
  </si>
  <si>
    <t>Входное рабочее напряжение</t>
  </si>
  <si>
    <t>с июня 2015г.</t>
  </si>
  <si>
    <t>Цена опт       на Р,                   -20-25%</t>
  </si>
  <si>
    <t>Цена опт       на РИ,                   -20-25%</t>
  </si>
  <si>
    <t xml:space="preserve">125362, г. Москва, ул. Свободы, д. 35, стр. 3.  </t>
  </si>
</sst>
</file>

<file path=xl/styles.xml><?xml version="1.0" encoding="utf-8"?>
<styleSheet xmlns="http://schemas.openxmlformats.org/spreadsheetml/2006/main">
  <numFmts count="3">
    <numFmt numFmtId="164" formatCode="#,##0.00&quot;р.&quot;;[Red]#,##0.00&quot;р.&quot;"/>
    <numFmt numFmtId="165" formatCode="dd/mm/yy;@"/>
    <numFmt numFmtId="166" formatCode="#,##0.00_р_.;[Red]#,##0.00_р_."/>
  </numFmts>
  <fonts count="7">
    <font>
      <sz val="10"/>
      <name val="Arial"/>
    </font>
    <font>
      <u/>
      <sz val="10"/>
      <color indexed="12"/>
      <name val="Arial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i/>
      <sz val="14"/>
      <name val="Arial"/>
      <family val="2"/>
      <charset val="204"/>
    </font>
    <font>
      <b/>
      <u/>
      <sz val="14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64" fontId="2" fillId="0" borderId="0" xfId="0" applyNumberFormat="1" applyFont="1"/>
    <xf numFmtId="0" fontId="3" fillId="0" borderId="1" xfId="0" applyFont="1" applyBorder="1"/>
    <xf numFmtId="0" fontId="2" fillId="0" borderId="2" xfId="0" applyFont="1" applyBorder="1"/>
    <xf numFmtId="0" fontId="3" fillId="0" borderId="2" xfId="0" applyFont="1" applyBorder="1" applyAlignment="1"/>
    <xf numFmtId="0" fontId="2" fillId="0" borderId="2" xfId="0" applyFont="1" applyBorder="1" applyAlignment="1">
      <alignment horizontal="right"/>
    </xf>
    <xf numFmtId="0" fontId="2" fillId="0" borderId="0" xfId="0" applyFont="1" applyAlignment="1"/>
    <xf numFmtId="49" fontId="2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5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/>
    <xf numFmtId="0" fontId="2" fillId="0" borderId="4" xfId="0" applyFont="1" applyBorder="1"/>
    <xf numFmtId="0" fontId="2" fillId="0" borderId="0" xfId="0" applyFont="1" applyBorder="1" applyAlignment="1">
      <alignment horizontal="center"/>
    </xf>
    <xf numFmtId="0" fontId="5" fillId="2" borderId="7" xfId="0" applyFont="1" applyFill="1" applyBorder="1"/>
    <xf numFmtId="49" fontId="2" fillId="2" borderId="8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2" borderId="11" xfId="0" applyFont="1" applyFill="1" applyBorder="1"/>
    <xf numFmtId="49" fontId="2" fillId="2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5" fillId="2" borderId="11" xfId="0" applyFont="1" applyFill="1" applyBorder="1"/>
    <xf numFmtId="0" fontId="2" fillId="2" borderId="13" xfId="0" applyFont="1" applyFill="1" applyBorder="1" applyAlignment="1">
      <alignment horizontal="center"/>
    </xf>
    <xf numFmtId="49" fontId="2" fillId="2" borderId="14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/>
    <xf numFmtId="49" fontId="2" fillId="2" borderId="17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1" xfId="0" applyFont="1" applyBorder="1"/>
    <xf numFmtId="49" fontId="2" fillId="0" borderId="1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11" xfId="0" applyFont="1" applyBorder="1"/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16" xfId="0" applyFont="1" applyBorder="1"/>
    <xf numFmtId="49" fontId="2" fillId="0" borderId="17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5" fillId="0" borderId="0" xfId="0" applyFont="1"/>
    <xf numFmtId="49" fontId="2" fillId="0" borderId="0" xfId="0" applyNumberFormat="1" applyFont="1" applyAlignment="1">
      <alignment horizontal="left"/>
    </xf>
    <xf numFmtId="0" fontId="6" fillId="0" borderId="0" xfId="0" applyFont="1"/>
    <xf numFmtId="164" fontId="2" fillId="0" borderId="0" xfId="0" applyNumberFormat="1" applyFont="1" applyBorder="1"/>
    <xf numFmtId="4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 wrapText="1"/>
    </xf>
    <xf numFmtId="49" fontId="2" fillId="2" borderId="25" xfId="0" applyNumberFormat="1" applyFont="1" applyFill="1" applyBorder="1" applyAlignment="1">
      <alignment horizontal="center"/>
    </xf>
    <xf numFmtId="49" fontId="2" fillId="2" borderId="26" xfId="0" applyNumberFormat="1" applyFont="1" applyFill="1" applyBorder="1" applyAlignment="1">
      <alignment horizontal="center"/>
    </xf>
    <xf numFmtId="49" fontId="2" fillId="2" borderId="27" xfId="0" applyNumberFormat="1" applyFont="1" applyFill="1" applyBorder="1" applyAlignment="1">
      <alignment horizontal="center"/>
    </xf>
    <xf numFmtId="49" fontId="2" fillId="2" borderId="28" xfId="0" applyNumberFormat="1" applyFont="1" applyFill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4" xfId="1" applyFont="1" applyBorder="1" applyAlignment="1" applyProtection="1"/>
    <xf numFmtId="0" fontId="2" fillId="0" borderId="0" xfId="0" applyFont="1" applyBorder="1" applyAlignment="1"/>
    <xf numFmtId="0" fontId="3" fillId="0" borderId="0" xfId="0" applyFont="1" applyBorder="1" applyAlignment="1"/>
    <xf numFmtId="49" fontId="2" fillId="0" borderId="0" xfId="0" applyNumberFormat="1" applyFont="1" applyBorder="1" applyAlignment="1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 wrapText="1"/>
    </xf>
    <xf numFmtId="0" fontId="3" fillId="0" borderId="0" xfId="0" applyFont="1" applyBorder="1"/>
    <xf numFmtId="165" fontId="3" fillId="0" borderId="2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5" fillId="0" borderId="6" xfId="0" applyFont="1" applyBorder="1"/>
    <xf numFmtId="0" fontId="2" fillId="0" borderId="1" xfId="0" applyFont="1" applyBorder="1"/>
    <xf numFmtId="49" fontId="2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5" fillId="0" borderId="29" xfId="0" applyFont="1" applyBorder="1" applyAlignment="1"/>
    <xf numFmtId="0" fontId="5" fillId="0" borderId="29" xfId="0" applyFont="1" applyBorder="1"/>
    <xf numFmtId="49" fontId="2" fillId="3" borderId="26" xfId="0" applyNumberFormat="1" applyFont="1" applyFill="1" applyBorder="1" applyAlignment="1">
      <alignment horizontal="center"/>
    </xf>
    <xf numFmtId="49" fontId="2" fillId="3" borderId="12" xfId="0" applyNumberFormat="1" applyFont="1" applyFill="1" applyBorder="1" applyAlignment="1">
      <alignment horizontal="center"/>
    </xf>
    <xf numFmtId="49" fontId="2" fillId="3" borderId="0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49" fontId="2" fillId="3" borderId="13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49" fontId="2" fillId="3" borderId="22" xfId="0" applyNumberFormat="1" applyFont="1" applyFill="1" applyBorder="1" applyAlignment="1">
      <alignment horizontal="center"/>
    </xf>
    <xf numFmtId="166" fontId="3" fillId="0" borderId="0" xfId="0" applyNumberFormat="1" applyFont="1" applyBorder="1"/>
    <xf numFmtId="164" fontId="5" fillId="3" borderId="10" xfId="0" applyNumberFormat="1" applyFont="1" applyFill="1" applyBorder="1" applyAlignment="1">
      <alignment horizontal="right"/>
    </xf>
    <xf numFmtId="164" fontId="5" fillId="3" borderId="13" xfId="0" applyNumberFormat="1" applyFont="1" applyFill="1" applyBorder="1"/>
    <xf numFmtId="49" fontId="5" fillId="4" borderId="5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/>
    </xf>
    <xf numFmtId="164" fontId="5" fillId="4" borderId="30" xfId="0" applyNumberFormat="1" applyFont="1" applyFill="1" applyBorder="1" applyAlignment="1">
      <alignment horizontal="right"/>
    </xf>
    <xf numFmtId="164" fontId="5" fillId="4" borderId="5" xfId="0" applyNumberFormat="1" applyFont="1" applyFill="1" applyBorder="1" applyAlignment="1">
      <alignment horizontal="center" vertical="center" wrapText="1"/>
    </xf>
    <xf numFmtId="0" fontId="5" fillId="4" borderId="0" xfId="0" applyFont="1" applyFill="1"/>
    <xf numFmtId="164" fontId="5" fillId="4" borderId="9" xfId="0" applyNumberFormat="1" applyFont="1" applyFill="1" applyBorder="1"/>
    <xf numFmtId="164" fontId="5" fillId="4" borderId="13" xfId="0" applyNumberFormat="1" applyFont="1" applyFill="1" applyBorder="1"/>
    <xf numFmtId="164" fontId="5" fillId="4" borderId="18" xfId="0" applyNumberFormat="1" applyFont="1" applyFill="1" applyBorder="1"/>
    <xf numFmtId="164" fontId="5" fillId="4" borderId="31" xfId="0" applyNumberFormat="1" applyFont="1" applyFill="1" applyBorder="1"/>
    <xf numFmtId="164" fontId="5" fillId="5" borderId="30" xfId="0" applyNumberFormat="1" applyFont="1" applyFill="1" applyBorder="1" applyAlignment="1">
      <alignment horizontal="right"/>
    </xf>
    <xf numFmtId="164" fontId="5" fillId="5" borderId="10" xfId="0" applyNumberFormat="1" applyFont="1" applyFill="1" applyBorder="1" applyAlignment="1">
      <alignment horizontal="right"/>
    </xf>
    <xf numFmtId="164" fontId="5" fillId="5" borderId="32" xfId="0" applyNumberFormat="1" applyFont="1" applyFill="1" applyBorder="1" applyAlignment="1">
      <alignment horizontal="right"/>
    </xf>
    <xf numFmtId="164" fontId="5" fillId="5" borderId="33" xfId="0" applyNumberFormat="1" applyFont="1" applyFill="1" applyBorder="1" applyAlignment="1">
      <alignment horizontal="right"/>
    </xf>
    <xf numFmtId="166" fontId="3" fillId="2" borderId="34" xfId="0" applyNumberFormat="1" applyFont="1" applyFill="1" applyBorder="1" applyAlignment="1">
      <alignment horizontal="center"/>
    </xf>
    <xf numFmtId="166" fontId="3" fillId="3" borderId="34" xfId="0" applyNumberFormat="1" applyFont="1" applyFill="1" applyBorder="1" applyAlignment="1">
      <alignment horizontal="center"/>
    </xf>
    <xf numFmtId="166" fontId="3" fillId="2" borderId="35" xfId="0" applyNumberFormat="1" applyFont="1" applyFill="1" applyBorder="1" applyAlignment="1">
      <alignment horizontal="center"/>
    </xf>
    <xf numFmtId="166" fontId="3" fillId="2" borderId="36" xfId="0" applyNumberFormat="1" applyFont="1" applyFill="1" applyBorder="1" applyAlignment="1">
      <alignment horizontal="center"/>
    </xf>
    <xf numFmtId="164" fontId="5" fillId="4" borderId="7" xfId="0" applyNumberFormat="1" applyFont="1" applyFill="1" applyBorder="1" applyAlignment="1">
      <alignment horizontal="right"/>
    </xf>
    <xf numFmtId="164" fontId="5" fillId="4" borderId="13" xfId="0" applyNumberFormat="1" applyFont="1" applyFill="1" applyBorder="1" applyAlignment="1">
      <alignment horizontal="right"/>
    </xf>
    <xf numFmtId="164" fontId="5" fillId="4" borderId="16" xfId="0" applyNumberFormat="1" applyFont="1" applyFill="1" applyBorder="1" applyAlignment="1">
      <alignment horizontal="right"/>
    </xf>
    <xf numFmtId="166" fontId="3" fillId="0" borderId="34" xfId="0" applyNumberFormat="1" applyFont="1" applyBorder="1" applyAlignment="1">
      <alignment horizontal="center"/>
    </xf>
    <xf numFmtId="166" fontId="3" fillId="0" borderId="35" xfId="0" applyNumberFormat="1" applyFont="1" applyBorder="1" applyAlignment="1">
      <alignment horizontal="center"/>
    </xf>
    <xf numFmtId="166" fontId="3" fillId="0" borderId="36" xfId="0" applyNumberFormat="1" applyFont="1" applyBorder="1" applyAlignment="1">
      <alignment horizontal="center"/>
    </xf>
    <xf numFmtId="164" fontId="5" fillId="3" borderId="13" xfId="0" applyNumberFormat="1" applyFont="1" applyFill="1" applyBorder="1" applyAlignment="1">
      <alignment horizontal="right"/>
    </xf>
    <xf numFmtId="164" fontId="5" fillId="6" borderId="13" xfId="0" applyNumberFormat="1" applyFont="1" applyFill="1" applyBorder="1" applyAlignment="1">
      <alignment horizontal="right"/>
    </xf>
    <xf numFmtId="164" fontId="5" fillId="6" borderId="16" xfId="0" applyNumberFormat="1" applyFont="1" applyFill="1" applyBorder="1" applyAlignment="1">
      <alignment horizontal="right"/>
    </xf>
    <xf numFmtId="164" fontId="5" fillId="6" borderId="9" xfId="0" applyNumberFormat="1" applyFont="1" applyFill="1" applyBorder="1"/>
    <xf numFmtId="164" fontId="5" fillId="6" borderId="13" xfId="0" applyNumberFormat="1" applyFont="1" applyFill="1" applyBorder="1"/>
    <xf numFmtId="164" fontId="5" fillId="6" borderId="18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orma-stab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view="pageBreakPreview" zoomScale="60" zoomScaleNormal="110" workbookViewId="0"/>
  </sheetViews>
  <sheetFormatPr defaultRowHeight="18.75"/>
  <cols>
    <col min="1" max="1" width="33.85546875" style="1" customWidth="1"/>
    <col min="2" max="2" width="6.85546875" style="2" customWidth="1"/>
    <col min="3" max="3" width="18.140625" style="3" customWidth="1"/>
    <col min="4" max="4" width="0.85546875" style="4" customWidth="1"/>
    <col min="5" max="5" width="18.42578125" style="1" customWidth="1"/>
    <col min="6" max="6" width="17.28515625" style="1" customWidth="1"/>
    <col min="7" max="7" width="11.5703125" style="3" customWidth="1"/>
    <col min="8" max="8" width="18.28515625" style="1" customWidth="1"/>
    <col min="9" max="11" width="17.7109375" style="88" customWidth="1"/>
    <col min="12" max="12" width="17.28515625" style="62" customWidth="1"/>
    <col min="13" max="16384" width="9.140625" style="1"/>
  </cols>
  <sheetData>
    <row r="1" spans="1:12" ht="19.5" thickBot="1">
      <c r="A1" s="91" t="s">
        <v>110</v>
      </c>
      <c r="B1" s="68"/>
      <c r="C1" s="92"/>
      <c r="D1" s="92"/>
      <c r="E1" s="7"/>
      <c r="F1" s="7"/>
      <c r="G1" s="92"/>
      <c r="H1" s="7"/>
      <c r="I1" s="93"/>
      <c r="J1" s="93"/>
      <c r="K1" s="93"/>
      <c r="L1" s="90"/>
    </row>
    <row r="2" spans="1:12" ht="19.5" thickBot="1">
      <c r="A2" s="6" t="s">
        <v>3</v>
      </c>
      <c r="B2" s="68"/>
      <c r="C2" s="7"/>
      <c r="D2" s="7"/>
      <c r="E2" s="8" t="s">
        <v>101</v>
      </c>
      <c r="F2" s="8"/>
      <c r="G2" s="8"/>
      <c r="H2" s="9"/>
      <c r="I2" s="87"/>
      <c r="J2" s="87"/>
      <c r="K2" s="87"/>
      <c r="L2" s="90"/>
    </row>
    <row r="3" spans="1:12" s="10" customFormat="1">
      <c r="A3" s="79" t="s">
        <v>4</v>
      </c>
      <c r="B3" s="21"/>
      <c r="C3" s="80"/>
      <c r="D3" s="81"/>
      <c r="E3" s="81" t="s">
        <v>107</v>
      </c>
      <c r="F3" s="81"/>
      <c r="G3" s="82"/>
      <c r="H3" s="81" t="s">
        <v>98</v>
      </c>
      <c r="I3" s="13" t="s">
        <v>97</v>
      </c>
      <c r="J3" s="13"/>
      <c r="K3" s="13"/>
      <c r="L3" s="94"/>
    </row>
    <row r="4" spans="1:12" ht="19.5" thickBot="1">
      <c r="A4" s="20" t="s">
        <v>6</v>
      </c>
      <c r="B4" s="21"/>
      <c r="C4" s="14"/>
      <c r="D4" s="14"/>
      <c r="E4" s="4"/>
      <c r="F4" s="4"/>
      <c r="G4" s="4"/>
      <c r="H4" s="86" t="s">
        <v>99</v>
      </c>
      <c r="I4" s="13" t="s">
        <v>100</v>
      </c>
      <c r="J4" s="13"/>
      <c r="K4" s="13"/>
      <c r="L4" s="95"/>
    </row>
    <row r="5" spans="1:12" thickBot="1">
      <c r="A5" s="136" t="s">
        <v>89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8"/>
    </row>
    <row r="6" spans="1:12" ht="3" customHeight="1" thickBo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2" s="19" customFormat="1" ht="54.75" thickBot="1">
      <c r="A7" s="15" t="s">
        <v>1</v>
      </c>
      <c r="B7" s="15" t="s">
        <v>34</v>
      </c>
      <c r="C7" s="16" t="s">
        <v>0</v>
      </c>
      <c r="D7" s="17"/>
      <c r="E7" s="15" t="s">
        <v>23</v>
      </c>
      <c r="F7" s="18" t="s">
        <v>48</v>
      </c>
      <c r="G7" s="16" t="s">
        <v>2</v>
      </c>
      <c r="H7" s="15" t="s">
        <v>106</v>
      </c>
      <c r="I7" s="69" t="s">
        <v>108</v>
      </c>
      <c r="J7" s="107" t="s">
        <v>104</v>
      </c>
      <c r="K7" s="69" t="s">
        <v>109</v>
      </c>
      <c r="L7" s="110" t="s">
        <v>103</v>
      </c>
    </row>
    <row r="8" spans="1:12" ht="3.75" customHeight="1" thickBot="1">
      <c r="A8" s="20"/>
      <c r="B8" s="21"/>
      <c r="C8" s="4"/>
      <c r="E8" s="14"/>
      <c r="F8" s="14"/>
      <c r="G8" s="4"/>
      <c r="H8" s="14"/>
      <c r="I8" s="108"/>
      <c r="J8" s="108"/>
      <c r="K8" s="13"/>
      <c r="L8" s="111"/>
    </row>
    <row r="9" spans="1:12">
      <c r="A9" s="22" t="s">
        <v>102</v>
      </c>
      <c r="B9" s="70" t="s">
        <v>7</v>
      </c>
      <c r="C9" s="23" t="s">
        <v>32</v>
      </c>
      <c r="D9" s="24"/>
      <c r="E9" s="25" t="s">
        <v>91</v>
      </c>
      <c r="F9" s="25" t="s">
        <v>51</v>
      </c>
      <c r="G9" s="26" t="s">
        <v>33</v>
      </c>
      <c r="H9" s="27" t="s">
        <v>80</v>
      </c>
      <c r="I9" s="116"/>
      <c r="J9" s="124">
        <v>7350</v>
      </c>
      <c r="K9" s="122"/>
      <c r="L9" s="112">
        <v>9150</v>
      </c>
    </row>
    <row r="10" spans="1:12">
      <c r="A10" s="28" t="s">
        <v>21</v>
      </c>
      <c r="B10" s="71" t="s">
        <v>8</v>
      </c>
      <c r="C10" s="29" t="s">
        <v>32</v>
      </c>
      <c r="D10" s="24"/>
      <c r="E10" s="30" t="s">
        <v>91</v>
      </c>
      <c r="F10" s="30" t="s">
        <v>52</v>
      </c>
      <c r="G10" s="31" t="s">
        <v>33</v>
      </c>
      <c r="H10" s="27" t="s">
        <v>49</v>
      </c>
      <c r="I10" s="117"/>
      <c r="J10" s="125">
        <v>7850</v>
      </c>
      <c r="K10" s="120"/>
      <c r="L10" s="113">
        <v>9800</v>
      </c>
    </row>
    <row r="11" spans="1:12">
      <c r="A11" s="28" t="s">
        <v>22</v>
      </c>
      <c r="B11" s="71" t="s">
        <v>9</v>
      </c>
      <c r="C11" s="29" t="s">
        <v>32</v>
      </c>
      <c r="D11" s="24"/>
      <c r="E11" s="30" t="s">
        <v>91</v>
      </c>
      <c r="F11" s="30" t="s">
        <v>53</v>
      </c>
      <c r="G11" s="31" t="s">
        <v>33</v>
      </c>
      <c r="H11" s="27" t="s">
        <v>49</v>
      </c>
      <c r="I11" s="117"/>
      <c r="J11" s="125">
        <v>8550</v>
      </c>
      <c r="K11" s="120"/>
      <c r="L11" s="113">
        <v>10700</v>
      </c>
    </row>
    <row r="12" spans="1:12">
      <c r="A12" s="32" t="s">
        <v>24</v>
      </c>
      <c r="B12" s="96" t="s">
        <v>10</v>
      </c>
      <c r="C12" s="97" t="s">
        <v>32</v>
      </c>
      <c r="D12" s="98"/>
      <c r="E12" s="99" t="s">
        <v>91</v>
      </c>
      <c r="F12" s="100" t="s">
        <v>54</v>
      </c>
      <c r="G12" s="101" t="s">
        <v>33</v>
      </c>
      <c r="H12" s="102" t="s">
        <v>49</v>
      </c>
      <c r="I12" s="105"/>
      <c r="J12" s="130">
        <v>9300</v>
      </c>
      <c r="K12" s="121"/>
      <c r="L12" s="106">
        <v>11600</v>
      </c>
    </row>
    <row r="13" spans="1:12">
      <c r="A13" s="28" t="s">
        <v>25</v>
      </c>
      <c r="B13" s="71" t="s">
        <v>11</v>
      </c>
      <c r="C13" s="29" t="s">
        <v>32</v>
      </c>
      <c r="D13" s="24"/>
      <c r="E13" s="33" t="s">
        <v>82</v>
      </c>
      <c r="F13" s="33" t="s">
        <v>55</v>
      </c>
      <c r="G13" s="31" t="s">
        <v>85</v>
      </c>
      <c r="H13" s="27" t="s">
        <v>49</v>
      </c>
      <c r="I13" s="117"/>
      <c r="J13" s="125">
        <v>13100</v>
      </c>
      <c r="K13" s="120"/>
      <c r="L13" s="113">
        <v>16300</v>
      </c>
    </row>
    <row r="14" spans="1:12">
      <c r="A14" s="28" t="s">
        <v>26</v>
      </c>
      <c r="B14" s="96" t="s">
        <v>12</v>
      </c>
      <c r="C14" s="97" t="s">
        <v>32</v>
      </c>
      <c r="D14" s="98"/>
      <c r="E14" s="99" t="s">
        <v>83</v>
      </c>
      <c r="F14" s="99" t="s">
        <v>56</v>
      </c>
      <c r="G14" s="101" t="s">
        <v>85</v>
      </c>
      <c r="H14" s="102" t="s">
        <v>49</v>
      </c>
      <c r="I14" s="105"/>
      <c r="J14" s="130">
        <v>14800</v>
      </c>
      <c r="K14" s="121"/>
      <c r="L14" s="106">
        <v>18500</v>
      </c>
    </row>
    <row r="15" spans="1:12">
      <c r="A15" s="28" t="s">
        <v>27</v>
      </c>
      <c r="B15" s="71" t="s">
        <v>13</v>
      </c>
      <c r="C15" s="29" t="s">
        <v>32</v>
      </c>
      <c r="D15" s="24"/>
      <c r="E15" s="33" t="s">
        <v>82</v>
      </c>
      <c r="F15" s="33" t="s">
        <v>57</v>
      </c>
      <c r="G15" s="31" t="s">
        <v>88</v>
      </c>
      <c r="H15" s="27" t="s">
        <v>49</v>
      </c>
      <c r="I15" s="117"/>
      <c r="J15" s="125">
        <v>17900</v>
      </c>
      <c r="K15" s="120"/>
      <c r="L15" s="113">
        <v>22350</v>
      </c>
    </row>
    <row r="16" spans="1:12">
      <c r="A16" s="28" t="s">
        <v>28</v>
      </c>
      <c r="B16" s="96" t="s">
        <v>14</v>
      </c>
      <c r="C16" s="97" t="s">
        <v>32</v>
      </c>
      <c r="D16" s="98"/>
      <c r="E16" s="99" t="s">
        <v>82</v>
      </c>
      <c r="F16" s="99" t="s">
        <v>58</v>
      </c>
      <c r="G16" s="101" t="s">
        <v>88</v>
      </c>
      <c r="H16" s="102" t="s">
        <v>49</v>
      </c>
      <c r="I16" s="105"/>
      <c r="J16" s="130">
        <v>19600</v>
      </c>
      <c r="K16" s="121"/>
      <c r="L16" s="106">
        <v>24500</v>
      </c>
    </row>
    <row r="17" spans="1:12">
      <c r="A17" s="28" t="s">
        <v>29</v>
      </c>
      <c r="B17" s="71" t="s">
        <v>15</v>
      </c>
      <c r="C17" s="29" t="s">
        <v>32</v>
      </c>
      <c r="D17" s="24"/>
      <c r="E17" s="33" t="s">
        <v>84</v>
      </c>
      <c r="F17" s="33" t="s">
        <v>59</v>
      </c>
      <c r="G17" s="31" t="s">
        <v>86</v>
      </c>
      <c r="H17" s="27" t="s">
        <v>49</v>
      </c>
      <c r="I17" s="117"/>
      <c r="J17" s="125">
        <v>22100</v>
      </c>
      <c r="K17" s="120"/>
      <c r="L17" s="113">
        <v>27550</v>
      </c>
    </row>
    <row r="18" spans="1:12">
      <c r="A18" s="28" t="s">
        <v>30</v>
      </c>
      <c r="B18" s="96" t="s">
        <v>16</v>
      </c>
      <c r="C18" s="97" t="s">
        <v>32</v>
      </c>
      <c r="D18" s="98"/>
      <c r="E18" s="99" t="s">
        <v>84</v>
      </c>
      <c r="F18" s="99" t="s">
        <v>60</v>
      </c>
      <c r="G18" s="101" t="s">
        <v>86</v>
      </c>
      <c r="H18" s="102" t="s">
        <v>49</v>
      </c>
      <c r="I18" s="105"/>
      <c r="J18" s="130">
        <v>23850</v>
      </c>
      <c r="K18" s="121"/>
      <c r="L18" s="106">
        <v>29800</v>
      </c>
    </row>
    <row r="19" spans="1:12">
      <c r="A19" s="28" t="s">
        <v>90</v>
      </c>
      <c r="B19" s="71" t="s">
        <v>17</v>
      </c>
      <c r="C19" s="29" t="s">
        <v>32</v>
      </c>
      <c r="D19" s="24"/>
      <c r="E19" s="33" t="s">
        <v>84</v>
      </c>
      <c r="F19" s="33" t="s">
        <v>61</v>
      </c>
      <c r="G19" s="31" t="s">
        <v>86</v>
      </c>
      <c r="H19" s="27" t="s">
        <v>49</v>
      </c>
      <c r="I19" s="117"/>
      <c r="J19" s="125">
        <v>25550</v>
      </c>
      <c r="K19" s="120"/>
      <c r="L19" s="113">
        <v>31900</v>
      </c>
    </row>
    <row r="20" spans="1:12">
      <c r="A20" s="28"/>
      <c r="B20" s="96" t="s">
        <v>18</v>
      </c>
      <c r="C20" s="97" t="s">
        <v>32</v>
      </c>
      <c r="D20" s="98"/>
      <c r="E20" s="99" t="s">
        <v>84</v>
      </c>
      <c r="F20" s="99" t="s">
        <v>62</v>
      </c>
      <c r="G20" s="101" t="s">
        <v>86</v>
      </c>
      <c r="H20" s="102" t="s">
        <v>49</v>
      </c>
      <c r="I20" s="105"/>
      <c r="J20" s="130">
        <v>27500</v>
      </c>
      <c r="K20" s="121"/>
      <c r="L20" s="106">
        <v>34350</v>
      </c>
    </row>
    <row r="21" spans="1:12">
      <c r="A21" s="28"/>
      <c r="B21" s="71" t="s">
        <v>19</v>
      </c>
      <c r="C21" s="29" t="s">
        <v>32</v>
      </c>
      <c r="D21" s="24"/>
      <c r="E21" s="33" t="s">
        <v>84</v>
      </c>
      <c r="F21" s="33" t="s">
        <v>63</v>
      </c>
      <c r="G21" s="31" t="s">
        <v>87</v>
      </c>
      <c r="H21" s="27" t="s">
        <v>49</v>
      </c>
      <c r="I21" s="117"/>
      <c r="J21" s="125">
        <v>31550</v>
      </c>
      <c r="K21" s="120"/>
      <c r="L21" s="113">
        <v>39400</v>
      </c>
    </row>
    <row r="22" spans="1:12">
      <c r="A22" s="28"/>
      <c r="B22" s="96" t="s">
        <v>20</v>
      </c>
      <c r="C22" s="97" t="s">
        <v>32</v>
      </c>
      <c r="D22" s="98"/>
      <c r="E22" s="99" t="s">
        <v>84</v>
      </c>
      <c r="F22" s="99" t="s">
        <v>64</v>
      </c>
      <c r="G22" s="101" t="s">
        <v>87</v>
      </c>
      <c r="H22" s="102" t="s">
        <v>49</v>
      </c>
      <c r="I22" s="105"/>
      <c r="J22" s="130">
        <v>33100</v>
      </c>
      <c r="K22" s="121"/>
      <c r="L22" s="106">
        <v>41300</v>
      </c>
    </row>
    <row r="23" spans="1:12">
      <c r="A23" s="28"/>
      <c r="B23" s="72" t="s">
        <v>45</v>
      </c>
      <c r="C23" s="34" t="s">
        <v>32</v>
      </c>
      <c r="D23" s="24"/>
      <c r="E23" s="33" t="s">
        <v>84</v>
      </c>
      <c r="F23" s="35" t="s">
        <v>65</v>
      </c>
      <c r="G23" s="31" t="s">
        <v>87</v>
      </c>
      <c r="H23" s="27" t="s">
        <v>49</v>
      </c>
      <c r="I23" s="117"/>
      <c r="J23" s="125">
        <v>37850</v>
      </c>
      <c r="K23" s="120"/>
      <c r="L23" s="113">
        <v>47300</v>
      </c>
    </row>
    <row r="24" spans="1:12">
      <c r="A24" s="28"/>
      <c r="B24" s="96" t="s">
        <v>46</v>
      </c>
      <c r="C24" s="97" t="s">
        <v>32</v>
      </c>
      <c r="D24" s="103"/>
      <c r="E24" s="99" t="s">
        <v>84</v>
      </c>
      <c r="F24" s="99" t="s">
        <v>66</v>
      </c>
      <c r="G24" s="103" t="s">
        <v>105</v>
      </c>
      <c r="H24" s="102" t="s">
        <v>49</v>
      </c>
      <c r="I24" s="105"/>
      <c r="J24" s="130">
        <v>56100</v>
      </c>
      <c r="K24" s="121"/>
      <c r="L24" s="106">
        <v>70100</v>
      </c>
    </row>
    <row r="25" spans="1:12" ht="19.5" thickBot="1">
      <c r="A25" s="36"/>
      <c r="B25" s="73" t="s">
        <v>47</v>
      </c>
      <c r="C25" s="37" t="s">
        <v>32</v>
      </c>
      <c r="D25" s="24"/>
      <c r="E25" s="38" t="s">
        <v>84</v>
      </c>
      <c r="F25" s="39" t="s">
        <v>67</v>
      </c>
      <c r="G25" s="40" t="s">
        <v>105</v>
      </c>
      <c r="H25" s="41" t="s">
        <v>49</v>
      </c>
      <c r="I25" s="118"/>
      <c r="J25" s="126">
        <v>61400</v>
      </c>
      <c r="K25" s="123"/>
      <c r="L25" s="114">
        <v>76700</v>
      </c>
    </row>
    <row r="26" spans="1:12" ht="4.5" customHeight="1" thickBot="1">
      <c r="A26" s="20"/>
      <c r="B26" s="21"/>
      <c r="C26" s="4"/>
      <c r="E26" s="14"/>
      <c r="F26" s="14"/>
      <c r="G26" s="4"/>
      <c r="H26" s="14"/>
      <c r="I26" s="119"/>
      <c r="J26" s="109">
        <f>I26*110/100</f>
        <v>0</v>
      </c>
      <c r="K26" s="104"/>
      <c r="L26" s="115"/>
    </row>
    <row r="27" spans="1:12">
      <c r="A27" s="22" t="s">
        <v>50</v>
      </c>
      <c r="B27" s="74" t="s">
        <v>7</v>
      </c>
      <c r="C27" s="42" t="s">
        <v>32</v>
      </c>
      <c r="D27" s="43"/>
      <c r="E27" s="44" t="s">
        <v>91</v>
      </c>
      <c r="F27" s="45" t="s">
        <v>51</v>
      </c>
      <c r="G27" s="26" t="s">
        <v>33</v>
      </c>
      <c r="H27" s="46" t="s">
        <v>49</v>
      </c>
      <c r="I27" s="116"/>
      <c r="J27" s="124">
        <f>7350+1100</f>
        <v>8450</v>
      </c>
      <c r="K27" s="128"/>
      <c r="L27" s="133">
        <f>9150+1100</f>
        <v>10250</v>
      </c>
    </row>
    <row r="28" spans="1:12">
      <c r="A28" s="47" t="s">
        <v>22</v>
      </c>
      <c r="B28" s="75" t="s">
        <v>8</v>
      </c>
      <c r="C28" s="48" t="s">
        <v>32</v>
      </c>
      <c r="E28" s="30" t="s">
        <v>91</v>
      </c>
      <c r="F28" s="49" t="s">
        <v>52</v>
      </c>
      <c r="G28" s="31" t="s">
        <v>33</v>
      </c>
      <c r="H28" s="50" t="s">
        <v>49</v>
      </c>
      <c r="I28" s="117"/>
      <c r="J28" s="125">
        <f>7850+1100</f>
        <v>8950</v>
      </c>
      <c r="K28" s="127"/>
      <c r="L28" s="134">
        <f>9800+1100</f>
        <v>10900</v>
      </c>
    </row>
    <row r="29" spans="1:12">
      <c r="A29" s="47" t="s">
        <v>21</v>
      </c>
      <c r="B29" s="75" t="s">
        <v>9</v>
      </c>
      <c r="C29" s="48" t="s">
        <v>32</v>
      </c>
      <c r="E29" s="30" t="s">
        <v>91</v>
      </c>
      <c r="F29" s="49" t="s">
        <v>53</v>
      </c>
      <c r="G29" s="31" t="s">
        <v>33</v>
      </c>
      <c r="H29" s="50" t="s">
        <v>49</v>
      </c>
      <c r="I29" s="117"/>
      <c r="J29" s="131">
        <f>8550+1100</f>
        <v>9650</v>
      </c>
      <c r="K29" s="127"/>
      <c r="L29" s="134">
        <f>10700+1100</f>
        <v>11800</v>
      </c>
    </row>
    <row r="30" spans="1:12">
      <c r="A30" s="47"/>
      <c r="B30" s="75" t="s">
        <v>10</v>
      </c>
      <c r="C30" s="48" t="s">
        <v>32</v>
      </c>
      <c r="E30" s="30" t="s">
        <v>91</v>
      </c>
      <c r="F30" s="51" t="s">
        <v>54</v>
      </c>
      <c r="G30" s="31" t="s">
        <v>33</v>
      </c>
      <c r="H30" s="50" t="s">
        <v>49</v>
      </c>
      <c r="I30" s="117"/>
      <c r="J30" s="131">
        <f>9300+1100</f>
        <v>10400</v>
      </c>
      <c r="K30" s="127"/>
      <c r="L30" s="134">
        <f>11600+1100</f>
        <v>12700</v>
      </c>
    </row>
    <row r="31" spans="1:12">
      <c r="A31" s="52" t="s">
        <v>24</v>
      </c>
      <c r="B31" s="75" t="s">
        <v>11</v>
      </c>
      <c r="C31" s="48" t="s">
        <v>32</v>
      </c>
      <c r="E31" s="33" t="s">
        <v>82</v>
      </c>
      <c r="F31" s="53" t="s">
        <v>55</v>
      </c>
      <c r="G31" s="31" t="s">
        <v>85</v>
      </c>
      <c r="H31" s="50" t="s">
        <v>49</v>
      </c>
      <c r="I31" s="117"/>
      <c r="J31" s="131">
        <f>13100+1100</f>
        <v>14200</v>
      </c>
      <c r="K31" s="127"/>
      <c r="L31" s="134">
        <f>16300+1100</f>
        <v>17400</v>
      </c>
    </row>
    <row r="32" spans="1:12">
      <c r="A32" s="47" t="s">
        <v>39</v>
      </c>
      <c r="B32" s="75" t="s">
        <v>12</v>
      </c>
      <c r="C32" s="48" t="s">
        <v>32</v>
      </c>
      <c r="E32" s="33" t="s">
        <v>83</v>
      </c>
      <c r="F32" s="53" t="s">
        <v>56</v>
      </c>
      <c r="G32" s="31" t="s">
        <v>85</v>
      </c>
      <c r="H32" s="50" t="s">
        <v>49</v>
      </c>
      <c r="I32" s="117"/>
      <c r="J32" s="131">
        <f>14800+1100</f>
        <v>15900</v>
      </c>
      <c r="K32" s="127"/>
      <c r="L32" s="134">
        <f>18500+1100</f>
        <v>19600</v>
      </c>
    </row>
    <row r="33" spans="1:12" ht="19.5" thickBot="1">
      <c r="A33" s="47"/>
      <c r="B33" s="75" t="s">
        <v>13</v>
      </c>
      <c r="C33" s="48" t="s">
        <v>32</v>
      </c>
      <c r="E33" s="33" t="s">
        <v>82</v>
      </c>
      <c r="F33" s="53" t="s">
        <v>57</v>
      </c>
      <c r="G33" s="31" t="s">
        <v>88</v>
      </c>
      <c r="H33" s="50" t="s">
        <v>49</v>
      </c>
      <c r="I33" s="117"/>
      <c r="J33" s="131">
        <f>17900+1100</f>
        <v>19000</v>
      </c>
      <c r="K33" s="127"/>
      <c r="L33" s="134">
        <f>22350+1100</f>
        <v>23450</v>
      </c>
    </row>
    <row r="34" spans="1:12">
      <c r="A34" s="22" t="s">
        <v>95</v>
      </c>
      <c r="B34" s="75" t="s">
        <v>14</v>
      </c>
      <c r="C34" s="48" t="s">
        <v>32</v>
      </c>
      <c r="E34" s="33" t="s">
        <v>83</v>
      </c>
      <c r="F34" s="53" t="s">
        <v>58</v>
      </c>
      <c r="G34" s="31" t="s">
        <v>88</v>
      </c>
      <c r="H34" s="50" t="s">
        <v>49</v>
      </c>
      <c r="I34" s="117"/>
      <c r="J34" s="131">
        <f>19600+1100</f>
        <v>20700</v>
      </c>
      <c r="K34" s="127"/>
      <c r="L34" s="134">
        <f>24500+1100</f>
        <v>25600</v>
      </c>
    </row>
    <row r="35" spans="1:12">
      <c r="A35" s="47" t="s">
        <v>22</v>
      </c>
      <c r="B35" s="75" t="s">
        <v>15</v>
      </c>
      <c r="C35" s="48" t="s">
        <v>32</v>
      </c>
      <c r="E35" s="33" t="s">
        <v>84</v>
      </c>
      <c r="F35" s="53" t="s">
        <v>59</v>
      </c>
      <c r="G35" s="31" t="s">
        <v>86</v>
      </c>
      <c r="H35" s="50" t="s">
        <v>49</v>
      </c>
      <c r="I35" s="117"/>
      <c r="J35" s="131">
        <f>22100+1100</f>
        <v>23200</v>
      </c>
      <c r="K35" s="127"/>
      <c r="L35" s="134">
        <f>27550+1100</f>
        <v>28650</v>
      </c>
    </row>
    <row r="36" spans="1:12">
      <c r="A36" s="47" t="s">
        <v>21</v>
      </c>
      <c r="B36" s="75" t="s">
        <v>16</v>
      </c>
      <c r="C36" s="48" t="s">
        <v>32</v>
      </c>
      <c r="E36" s="33" t="s">
        <v>84</v>
      </c>
      <c r="F36" s="53" t="s">
        <v>60</v>
      </c>
      <c r="G36" s="31" t="s">
        <v>86</v>
      </c>
      <c r="H36" s="50" t="s">
        <v>49</v>
      </c>
      <c r="I36" s="117"/>
      <c r="J36" s="131">
        <f>23850+1100</f>
        <v>24950</v>
      </c>
      <c r="K36" s="127"/>
      <c r="L36" s="134">
        <f>29800+1100</f>
        <v>30900</v>
      </c>
    </row>
    <row r="37" spans="1:12">
      <c r="A37" s="47"/>
      <c r="B37" s="75" t="s">
        <v>17</v>
      </c>
      <c r="C37" s="48" t="s">
        <v>32</v>
      </c>
      <c r="E37" s="33" t="s">
        <v>84</v>
      </c>
      <c r="F37" s="53" t="s">
        <v>61</v>
      </c>
      <c r="G37" s="31" t="s">
        <v>86</v>
      </c>
      <c r="H37" s="50" t="s">
        <v>49</v>
      </c>
      <c r="I37" s="117"/>
      <c r="J37" s="131">
        <f>25550+1100</f>
        <v>26650</v>
      </c>
      <c r="K37" s="127"/>
      <c r="L37" s="134">
        <f>31900+1100</f>
        <v>33000</v>
      </c>
    </row>
    <row r="38" spans="1:12">
      <c r="A38" s="52" t="s">
        <v>24</v>
      </c>
      <c r="B38" s="75" t="s">
        <v>18</v>
      </c>
      <c r="C38" s="48" t="s">
        <v>32</v>
      </c>
      <c r="E38" s="33" t="s">
        <v>84</v>
      </c>
      <c r="F38" s="53" t="s">
        <v>62</v>
      </c>
      <c r="G38" s="31" t="s">
        <v>86</v>
      </c>
      <c r="H38" s="50" t="s">
        <v>49</v>
      </c>
      <c r="I38" s="117"/>
      <c r="J38" s="131">
        <f>27500+1100</f>
        <v>28600</v>
      </c>
      <c r="K38" s="127"/>
      <c r="L38" s="134">
        <f>34350+1100</f>
        <v>35450</v>
      </c>
    </row>
    <row r="39" spans="1:12">
      <c r="A39" s="47" t="s">
        <v>96</v>
      </c>
      <c r="B39" s="75" t="s">
        <v>19</v>
      </c>
      <c r="C39" s="48" t="s">
        <v>32</v>
      </c>
      <c r="E39" s="33" t="s">
        <v>84</v>
      </c>
      <c r="F39" s="53" t="s">
        <v>63</v>
      </c>
      <c r="G39" s="31" t="s">
        <v>87</v>
      </c>
      <c r="H39" s="50" t="s">
        <v>49</v>
      </c>
      <c r="I39" s="117"/>
      <c r="J39" s="131">
        <f>31550+1100</f>
        <v>32650</v>
      </c>
      <c r="K39" s="127"/>
      <c r="L39" s="134">
        <f>39400+1100</f>
        <v>40500</v>
      </c>
    </row>
    <row r="40" spans="1:12">
      <c r="A40" s="47"/>
      <c r="B40" s="75" t="s">
        <v>20</v>
      </c>
      <c r="C40" s="48" t="s">
        <v>32</v>
      </c>
      <c r="E40" s="33" t="s">
        <v>84</v>
      </c>
      <c r="F40" s="53" t="s">
        <v>64</v>
      </c>
      <c r="G40" s="31" t="s">
        <v>87</v>
      </c>
      <c r="H40" s="50" t="s">
        <v>49</v>
      </c>
      <c r="I40" s="117"/>
      <c r="J40" s="131">
        <f>33100+1100</f>
        <v>34200</v>
      </c>
      <c r="K40" s="127"/>
      <c r="L40" s="134">
        <f>41300+1100</f>
        <v>42400</v>
      </c>
    </row>
    <row r="41" spans="1:12">
      <c r="A41" s="47"/>
      <c r="B41" s="75" t="s">
        <v>45</v>
      </c>
      <c r="C41" s="48" t="s">
        <v>32</v>
      </c>
      <c r="E41" s="33" t="s">
        <v>84</v>
      </c>
      <c r="F41" s="54" t="s">
        <v>65</v>
      </c>
      <c r="G41" s="31" t="s">
        <v>87</v>
      </c>
      <c r="H41" s="50" t="s">
        <v>49</v>
      </c>
      <c r="I41" s="117"/>
      <c r="J41" s="131">
        <f>37850+1100</f>
        <v>38950</v>
      </c>
      <c r="K41" s="127"/>
      <c r="L41" s="134">
        <f>47300+1100</f>
        <v>48400</v>
      </c>
    </row>
    <row r="42" spans="1:12">
      <c r="A42" s="47"/>
      <c r="B42" s="75" t="s">
        <v>46</v>
      </c>
      <c r="C42" s="48" t="s">
        <v>78</v>
      </c>
      <c r="D42" s="55"/>
      <c r="E42" s="33" t="s">
        <v>84</v>
      </c>
      <c r="F42" s="53" t="s">
        <v>79</v>
      </c>
      <c r="G42" s="31"/>
      <c r="H42" s="50" t="s">
        <v>80</v>
      </c>
      <c r="I42" s="117"/>
      <c r="J42" s="131">
        <f>56100+1100</f>
        <v>57200</v>
      </c>
      <c r="K42" s="127"/>
      <c r="L42" s="134">
        <f>70100+1100</f>
        <v>71200</v>
      </c>
    </row>
    <row r="43" spans="1:12" ht="19.5" thickBot="1">
      <c r="A43" s="56"/>
      <c r="B43" s="76" t="s">
        <v>47</v>
      </c>
      <c r="C43" s="57" t="s">
        <v>32</v>
      </c>
      <c r="D43" s="11"/>
      <c r="E43" s="38" t="s">
        <v>84</v>
      </c>
      <c r="F43" s="58" t="s">
        <v>81</v>
      </c>
      <c r="G43" s="59"/>
      <c r="H43" s="60" t="s">
        <v>80</v>
      </c>
      <c r="I43" s="118"/>
      <c r="J43" s="132">
        <f>61400+1100</f>
        <v>62500</v>
      </c>
      <c r="K43" s="129"/>
      <c r="L43" s="135">
        <f>76700+1100</f>
        <v>77800</v>
      </c>
    </row>
    <row r="45" spans="1:12">
      <c r="A45" s="19" t="s">
        <v>5</v>
      </c>
    </row>
    <row r="46" spans="1:12">
      <c r="A46" s="61"/>
      <c r="B46" s="77" t="s">
        <v>31</v>
      </c>
    </row>
    <row r="47" spans="1:12">
      <c r="A47" s="61"/>
      <c r="B47" s="77" t="s">
        <v>68</v>
      </c>
    </row>
    <row r="48" spans="1:12">
      <c r="A48" s="61"/>
      <c r="B48" s="2" t="s">
        <v>69</v>
      </c>
    </row>
    <row r="49" spans="1:2">
      <c r="A49" s="61"/>
      <c r="B49" s="2" t="s">
        <v>77</v>
      </c>
    </row>
    <row r="50" spans="1:2">
      <c r="A50" s="61"/>
      <c r="B50" s="2" t="s">
        <v>70</v>
      </c>
    </row>
    <row r="51" spans="1:2">
      <c r="A51" s="61"/>
      <c r="B51" s="2" t="s">
        <v>71</v>
      </c>
    </row>
    <row r="52" spans="1:2">
      <c r="A52" s="61"/>
      <c r="B52" s="2" t="s">
        <v>72</v>
      </c>
    </row>
    <row r="53" spans="1:2">
      <c r="A53" s="61"/>
      <c r="B53" s="2" t="s">
        <v>73</v>
      </c>
    </row>
    <row r="54" spans="1:2">
      <c r="A54" s="61"/>
      <c r="B54" s="2" t="s">
        <v>74</v>
      </c>
    </row>
    <row r="55" spans="1:2">
      <c r="A55" s="61"/>
      <c r="B55" s="2" t="s">
        <v>76</v>
      </c>
    </row>
    <row r="56" spans="1:2">
      <c r="A56" s="61"/>
      <c r="B56" s="2" t="s">
        <v>75</v>
      </c>
    </row>
    <row r="57" spans="1:2">
      <c r="A57" s="61"/>
      <c r="B57" s="2" t="s">
        <v>92</v>
      </c>
    </row>
    <row r="58" spans="1:2">
      <c r="A58" s="61"/>
    </row>
    <row r="59" spans="1:2">
      <c r="A59" s="61"/>
      <c r="B59" s="78" t="s">
        <v>93</v>
      </c>
    </row>
    <row r="60" spans="1:2">
      <c r="B60" s="3" t="s">
        <v>35</v>
      </c>
    </row>
    <row r="61" spans="1:2">
      <c r="B61" s="3" t="s">
        <v>36</v>
      </c>
    </row>
    <row r="62" spans="1:2">
      <c r="B62" s="3" t="s">
        <v>37</v>
      </c>
    </row>
    <row r="63" spans="1:2">
      <c r="B63" s="3" t="s">
        <v>38</v>
      </c>
    </row>
    <row r="64" spans="1:2">
      <c r="A64" s="61"/>
      <c r="B64" s="78" t="s">
        <v>40</v>
      </c>
    </row>
    <row r="65" spans="1:11">
      <c r="B65" s="3" t="s">
        <v>94</v>
      </c>
    </row>
    <row r="66" spans="1:11">
      <c r="B66" s="3" t="s">
        <v>41</v>
      </c>
    </row>
    <row r="67" spans="1:11">
      <c r="B67" s="3" t="s">
        <v>42</v>
      </c>
    </row>
    <row r="68" spans="1:11">
      <c r="B68" s="3" t="s">
        <v>43</v>
      </c>
    </row>
    <row r="69" spans="1:11">
      <c r="B69" s="3" t="s">
        <v>44</v>
      </c>
    </row>
    <row r="71" spans="1:11">
      <c r="A71" s="64"/>
      <c r="B71" s="21"/>
      <c r="C71" s="4"/>
      <c r="E71" s="21"/>
      <c r="F71" s="21"/>
      <c r="G71" s="4"/>
      <c r="H71" s="14"/>
      <c r="I71" s="89"/>
      <c r="J71" s="89"/>
      <c r="K71" s="89"/>
    </row>
    <row r="73" spans="1:11">
      <c r="A73" s="62"/>
    </row>
    <row r="80" spans="1:11">
      <c r="C80" s="63"/>
    </row>
    <row r="85" spans="1:11">
      <c r="C85" s="63"/>
    </row>
    <row r="89" spans="1:11">
      <c r="A89" s="19"/>
    </row>
    <row r="90" spans="1:11">
      <c r="C90" s="1"/>
      <c r="D90" s="1"/>
      <c r="G90" s="1"/>
      <c r="I90" s="84"/>
      <c r="J90" s="84"/>
      <c r="K90" s="84"/>
    </row>
    <row r="91" spans="1:11">
      <c r="A91" s="65"/>
      <c r="B91" s="67"/>
      <c r="C91" s="1"/>
      <c r="D91" s="5"/>
      <c r="G91" s="1"/>
      <c r="I91" s="84"/>
      <c r="J91" s="84"/>
      <c r="K91" s="84"/>
    </row>
    <row r="93" spans="1:11">
      <c r="A93" s="19"/>
    </row>
    <row r="94" spans="1:11">
      <c r="D94" s="1"/>
      <c r="G94" s="1"/>
      <c r="I94" s="84"/>
      <c r="J94" s="84"/>
      <c r="K94" s="84"/>
    </row>
    <row r="95" spans="1:11">
      <c r="A95" s="19"/>
      <c r="D95" s="1"/>
      <c r="G95" s="1"/>
      <c r="I95" s="84"/>
      <c r="J95" s="84"/>
      <c r="K95" s="84"/>
    </row>
    <row r="96" spans="1:11">
      <c r="D96" s="1"/>
      <c r="G96" s="1"/>
      <c r="I96" s="84"/>
      <c r="J96" s="84"/>
      <c r="K96" s="84"/>
    </row>
    <row r="98" spans="1:12">
      <c r="A98" s="64"/>
    </row>
    <row r="103" spans="1:12" s="66" customFormat="1">
      <c r="I103" s="83"/>
      <c r="J103" s="83"/>
      <c r="K103" s="83"/>
      <c r="L103" s="85"/>
    </row>
    <row r="104" spans="1:12" s="2" customFormat="1">
      <c r="A104" s="67"/>
      <c r="B104" s="3"/>
      <c r="C104" s="67"/>
      <c r="I104" s="84"/>
      <c r="J104" s="84"/>
      <c r="K104" s="84"/>
      <c r="L104" s="77"/>
    </row>
  </sheetData>
  <mergeCells count="1">
    <mergeCell ref="A5:L5"/>
  </mergeCells>
  <phoneticPr fontId="0" type="noConversion"/>
  <hyperlinks>
    <hyperlink ref="A3" r:id="rId1"/>
  </hyperlinks>
  <pageMargins left="0.19697916666666668" right="0.19" top="0.2" bottom="0.22" header="0.2" footer="0.2"/>
  <pageSetup paperSize="9" scale="52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2012</vt:lpstr>
      <vt:lpstr>'2012'!Область_печати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Anna</cp:lastModifiedBy>
  <cp:lastPrinted>2015-06-21T14:11:02Z</cp:lastPrinted>
  <dcterms:created xsi:type="dcterms:W3CDTF">1996-10-08T23:32:33Z</dcterms:created>
  <dcterms:modified xsi:type="dcterms:W3CDTF">2016-06-02T11:43:09Z</dcterms:modified>
</cp:coreProperties>
</file>