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860" yWindow="15" windowWidth="14820" windowHeight="7920" activeTab="2"/>
  </bookViews>
  <sheets>
    <sheet name="Polo Fiorena" sheetId="1" r:id="rId1"/>
    <sheet name="автомат. выкл.  и щитки" sheetId="3" r:id="rId2"/>
    <sheet name="кабель канал" sheetId="5" r:id="rId3"/>
  </sheets>
  <definedNames>
    <definedName name="_xlnm.Print_Area" localSheetId="0">'Polo Fiorena'!$A$1:$K$54</definedName>
    <definedName name="_xlnm.Print_Area" localSheetId="1">'автомат. выкл.  и щитки'!$B$4:$M$203</definedName>
    <definedName name="_xlnm.Print_Area" localSheetId="2">'кабель канал'!$A$1:$J$33</definedName>
  </definedNames>
  <calcPr calcId="124519" refMode="R1C1"/>
</workbook>
</file>

<file path=xl/calcChain.xml><?xml version="1.0" encoding="utf-8"?>
<calcChain xmlns="http://schemas.openxmlformats.org/spreadsheetml/2006/main">
  <c r="J31" i="3"/>
  <c r="K31" s="1"/>
  <c r="J10"/>
  <c r="K10" s="1"/>
  <c r="J11"/>
  <c r="K11" s="1"/>
  <c r="J16"/>
  <c r="K16" s="1"/>
  <c r="J17"/>
  <c r="K17" s="1"/>
  <c r="J18"/>
  <c r="J19"/>
  <c r="K19" s="1"/>
  <c r="J20"/>
  <c r="K20" s="1"/>
  <c r="J26"/>
  <c r="K26" s="1"/>
  <c r="J27"/>
  <c r="K27" s="1"/>
  <c r="J28"/>
  <c r="J36"/>
  <c r="K36" s="1"/>
  <c r="J37"/>
  <c r="K37" s="1"/>
  <c r="J41"/>
  <c r="K41" s="1"/>
  <c r="J43"/>
  <c r="K43" s="1"/>
  <c r="J44"/>
  <c r="K44" s="1"/>
  <c r="J45"/>
  <c r="K45" s="1"/>
  <c r="J46"/>
  <c r="K46" s="1"/>
  <c r="J47"/>
  <c r="K47" s="1"/>
  <c r="J48"/>
  <c r="J50"/>
  <c r="K50" s="1"/>
  <c r="J56"/>
  <c r="K56" s="1"/>
  <c r="J57"/>
  <c r="K57" s="1"/>
  <c r="J58"/>
  <c r="J59"/>
  <c r="K59" s="1"/>
  <c r="J60"/>
  <c r="K60" s="1"/>
  <c r="J64"/>
  <c r="K64" s="1"/>
  <c r="J65"/>
  <c r="K65" s="1"/>
  <c r="J66"/>
  <c r="J67"/>
  <c r="K67" s="1"/>
  <c r="J68"/>
  <c r="K68" s="1"/>
  <c r="J69"/>
  <c r="K69" s="1"/>
  <c r="J70"/>
  <c r="K70" s="1"/>
  <c r="J71"/>
  <c r="K71" s="1"/>
  <c r="J72"/>
  <c r="K72" s="1"/>
  <c r="J73"/>
  <c r="K73" s="1"/>
  <c r="J74"/>
  <c r="K74" s="1"/>
  <c r="J75"/>
  <c r="K75" s="1"/>
  <c r="J76"/>
  <c r="J77"/>
  <c r="K77" s="1"/>
  <c r="J78"/>
  <c r="K78" s="1"/>
  <c r="J79"/>
  <c r="K79" s="1"/>
  <c r="J80"/>
  <c r="K80" s="1"/>
  <c r="J81"/>
  <c r="K81" s="1"/>
  <c r="J82"/>
  <c r="K82" s="1"/>
  <c r="J83"/>
  <c r="K83" s="1"/>
  <c r="J84"/>
  <c r="J85"/>
  <c r="K85" s="1"/>
  <c r="J86"/>
  <c r="K86" s="1"/>
  <c r="J87"/>
  <c r="K87" s="1"/>
  <c r="J88"/>
  <c r="J92"/>
  <c r="K92" s="1"/>
  <c r="J93"/>
  <c r="K93" s="1"/>
  <c r="J95"/>
  <c r="J96"/>
  <c r="K96" s="1"/>
  <c r="J97"/>
  <c r="K97" s="1"/>
  <c r="J98"/>
  <c r="K98" s="1"/>
  <c r="J99"/>
  <c r="K99" s="1"/>
  <c r="J100"/>
  <c r="K100" s="1"/>
  <c r="J101"/>
  <c r="K101" s="1"/>
  <c r="J102"/>
  <c r="K102" s="1"/>
  <c r="J103"/>
  <c r="J104"/>
  <c r="K104" s="1"/>
  <c r="J105"/>
  <c r="K105" s="1"/>
  <c r="J106"/>
  <c r="J107"/>
  <c r="K107" s="1"/>
  <c r="J108"/>
  <c r="K108" s="1"/>
  <c r="J109"/>
  <c r="K109" s="1"/>
  <c r="J110"/>
  <c r="K110" s="1"/>
  <c r="J111"/>
  <c r="K111" s="1"/>
  <c r="J112"/>
  <c r="K112" s="1"/>
  <c r="J113"/>
  <c r="J114"/>
  <c r="K114" s="1"/>
  <c r="J115"/>
  <c r="K115" s="1"/>
  <c r="J116"/>
  <c r="J117"/>
  <c r="K117" s="1"/>
  <c r="J118"/>
  <c r="K118" s="1"/>
  <c r="J119"/>
  <c r="K119" s="1"/>
  <c r="J120"/>
  <c r="K120" s="1"/>
  <c r="J121"/>
  <c r="K121" s="1"/>
  <c r="J122"/>
  <c r="K122" s="1"/>
  <c r="J123"/>
  <c r="K123" s="1"/>
  <c r="J124"/>
  <c r="K124" s="1"/>
  <c r="J125"/>
  <c r="K125" s="1"/>
  <c r="J126"/>
  <c r="K126" s="1"/>
  <c r="J127"/>
  <c r="J128"/>
  <c r="K128" s="1"/>
  <c r="J129"/>
  <c r="K129" s="1"/>
  <c r="J130"/>
  <c r="K130" s="1"/>
  <c r="J131"/>
  <c r="K131" s="1"/>
  <c r="J132"/>
  <c r="J133"/>
  <c r="K133" s="1"/>
  <c r="J134"/>
  <c r="K134" s="1"/>
  <c r="J135"/>
  <c r="K135" s="1"/>
  <c r="J136"/>
  <c r="K136" s="1"/>
  <c r="J137"/>
  <c r="K137" s="1"/>
  <c r="J138"/>
  <c r="K138" s="1"/>
  <c r="J139"/>
  <c r="K139" s="1"/>
  <c r="J140"/>
  <c r="K140" s="1"/>
  <c r="J141"/>
  <c r="J142"/>
  <c r="K142" s="1"/>
  <c r="J143"/>
  <c r="K143" s="1"/>
  <c r="J144"/>
  <c r="K144" s="1"/>
  <c r="J145"/>
  <c r="K145" s="1"/>
  <c r="J146"/>
  <c r="K146" s="1"/>
  <c r="J147"/>
  <c r="K147" s="1"/>
  <c r="J148"/>
  <c r="K148" s="1"/>
  <c r="J149"/>
  <c r="K149" s="1"/>
  <c r="J150"/>
  <c r="K150" s="1"/>
  <c r="J151"/>
  <c r="K151" s="1"/>
  <c r="J152"/>
  <c r="K152" s="1"/>
  <c r="J153"/>
  <c r="K153" s="1"/>
  <c r="J154"/>
  <c r="K154" s="1"/>
  <c r="J155"/>
  <c r="K155" s="1"/>
  <c r="J156"/>
  <c r="K156" s="1"/>
  <c r="J157"/>
  <c r="K157" s="1"/>
  <c r="J158"/>
  <c r="J159"/>
  <c r="K159" s="1"/>
  <c r="J160"/>
  <c r="K160" s="1"/>
  <c r="J161"/>
  <c r="K161" s="1"/>
  <c r="J162"/>
  <c r="K162" s="1"/>
  <c r="J163"/>
  <c r="K163" s="1"/>
  <c r="J164"/>
  <c r="K164" s="1"/>
  <c r="J165"/>
  <c r="K165" s="1"/>
  <c r="J166"/>
  <c r="J167"/>
  <c r="K167" s="1"/>
  <c r="J168"/>
  <c r="K168" s="1"/>
  <c r="J169"/>
  <c r="K169" s="1"/>
  <c r="J170"/>
  <c r="K170" s="1"/>
  <c r="J171"/>
  <c r="K171" s="1"/>
  <c r="J172"/>
  <c r="K172" s="1"/>
  <c r="J173"/>
  <c r="J174"/>
  <c r="K174" s="1"/>
  <c r="J175"/>
  <c r="J176"/>
  <c r="K176" s="1"/>
  <c r="J177"/>
  <c r="K177" s="1"/>
  <c r="J178"/>
  <c r="K178" s="1"/>
  <c r="J179"/>
  <c r="K179" s="1"/>
  <c r="J180"/>
  <c r="J181"/>
  <c r="K181" s="1"/>
  <c r="J182"/>
  <c r="K182" s="1"/>
  <c r="J183"/>
  <c r="K183" s="1"/>
  <c r="J184"/>
  <c r="J185"/>
  <c r="K185" s="1"/>
  <c r="J186"/>
  <c r="K186" s="1"/>
  <c r="J187"/>
  <c r="K187" s="1"/>
  <c r="J188"/>
  <c r="K188" s="1"/>
  <c r="J189"/>
  <c r="K189" s="1"/>
  <c r="J190"/>
  <c r="K190" s="1"/>
  <c r="J191"/>
  <c r="J192"/>
  <c r="K192" s="1"/>
  <c r="J193"/>
  <c r="K193" s="1"/>
  <c r="J194"/>
  <c r="K194" s="1"/>
  <c r="J195"/>
  <c r="K195" s="1"/>
  <c r="J196"/>
  <c r="J197"/>
  <c r="K197" s="1"/>
  <c r="J198"/>
  <c r="K198" s="1"/>
  <c r="J199"/>
  <c r="K199" s="1"/>
  <c r="J200"/>
  <c r="K200" s="1"/>
  <c r="J201"/>
  <c r="K201" s="1"/>
  <c r="J202"/>
  <c r="K202" s="1"/>
  <c r="J203"/>
  <c r="K203" s="1"/>
  <c r="J9"/>
  <c r="K9" s="1"/>
  <c r="H12" i="5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11"/>
  <c r="I11" s="1"/>
  <c r="I11" i="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 s="1"/>
  <c r="I53"/>
  <c r="J53" s="1"/>
  <c r="I10"/>
  <c r="J10" s="1"/>
  <c r="H9" i="3" l="1"/>
  <c r="H16"/>
  <c r="H17"/>
  <c r="H24"/>
  <c r="H25"/>
  <c r="H29"/>
  <c r="H34"/>
  <c r="H35"/>
  <c r="H37"/>
  <c r="H39"/>
  <c r="H41"/>
  <c r="H42"/>
  <c r="H43"/>
  <c r="H47"/>
  <c r="H82"/>
  <c r="H83"/>
  <c r="H92"/>
  <c r="H93"/>
  <c r="H98"/>
  <c r="H100"/>
  <c r="H102"/>
  <c r="H114"/>
  <c r="H115"/>
  <c r="H125"/>
  <c r="H126"/>
  <c r="H133"/>
  <c r="H135"/>
  <c r="H139"/>
  <c r="H142"/>
  <c r="H143"/>
  <c r="H144"/>
  <c r="H145"/>
  <c r="H146"/>
  <c r="H147"/>
  <c r="H148"/>
  <c r="H150"/>
  <c r="H151"/>
  <c r="H152"/>
  <c r="H153"/>
  <c r="H154"/>
  <c r="H155"/>
  <c r="H164"/>
  <c r="H165"/>
  <c r="H181"/>
  <c r="G32" i="5" l="1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94" i="3"/>
  <c r="G91"/>
  <c r="J91" s="1"/>
  <c r="K91" s="1"/>
  <c r="G90"/>
  <c r="G89"/>
  <c r="J89" s="1"/>
  <c r="K89" s="1"/>
  <c r="G63"/>
  <c r="J63" s="1"/>
  <c r="K63" s="1"/>
  <c r="G62"/>
  <c r="J62" s="1"/>
  <c r="K62" s="1"/>
  <c r="G61"/>
  <c r="J61" s="1"/>
  <c r="K61" s="1"/>
  <c r="G55"/>
  <c r="J55" s="1"/>
  <c r="K55" s="1"/>
  <c r="G54"/>
  <c r="J54" s="1"/>
  <c r="K54" s="1"/>
  <c r="G53"/>
  <c r="J53" s="1"/>
  <c r="K53" s="1"/>
  <c r="G52"/>
  <c r="J52" s="1"/>
  <c r="K52" s="1"/>
  <c r="G51"/>
  <c r="J51" s="1"/>
  <c r="K51" s="1"/>
  <c r="G49"/>
  <c r="J49" s="1"/>
  <c r="K49" s="1"/>
  <c r="G42"/>
  <c r="J42" s="1"/>
  <c r="K42" s="1"/>
  <c r="G40"/>
  <c r="G39"/>
  <c r="G35"/>
  <c r="J35" s="1"/>
  <c r="K35" s="1"/>
  <c r="G34"/>
  <c r="J34" s="1"/>
  <c r="K34" s="1"/>
  <c r="G33"/>
  <c r="G32"/>
  <c r="J32" s="1"/>
  <c r="K32" s="1"/>
  <c r="G30"/>
  <c r="J30" s="1"/>
  <c r="K30" s="1"/>
  <c r="G29"/>
  <c r="J29" s="1"/>
  <c r="K29" s="1"/>
  <c r="G25"/>
  <c r="J25" s="1"/>
  <c r="K25" s="1"/>
  <c r="G24"/>
  <c r="J24" s="1"/>
  <c r="K24" s="1"/>
  <c r="G23"/>
  <c r="J23" s="1"/>
  <c r="K23" s="1"/>
  <c r="G22"/>
  <c r="J22" s="1"/>
  <c r="K22" s="1"/>
  <c r="G21"/>
  <c r="J21" s="1"/>
  <c r="K21" s="1"/>
  <c r="G15"/>
  <c r="J15" s="1"/>
  <c r="K15" s="1"/>
  <c r="G14"/>
  <c r="J14" s="1"/>
  <c r="K14" s="1"/>
  <c r="G13"/>
  <c r="J13" s="1"/>
  <c r="K13" s="1"/>
  <c r="G12"/>
  <c r="J12" s="1"/>
  <c r="K12" s="1"/>
  <c r="J33" l="1"/>
  <c r="K33" s="1"/>
  <c r="H31"/>
  <c r="H199"/>
  <c r="J40"/>
  <c r="K40" s="1"/>
  <c r="H90"/>
  <c r="J90"/>
  <c r="K90" s="1"/>
  <c r="H94"/>
  <c r="J94"/>
  <c r="K94" s="1"/>
  <c r="H198"/>
  <c r="J39"/>
  <c r="K39" s="1"/>
  <c r="H10"/>
  <c r="H12"/>
  <c r="H19"/>
  <c r="H21"/>
  <c r="H23"/>
  <c r="H27"/>
  <c r="H30"/>
  <c r="H32"/>
  <c r="H50"/>
  <c r="H52"/>
  <c r="H56"/>
  <c r="H61"/>
  <c r="H11"/>
  <c r="H13"/>
  <c r="H20"/>
  <c r="H22"/>
  <c r="H26"/>
  <c r="H33"/>
  <c r="H40"/>
  <c r="H46"/>
  <c r="H49"/>
  <c r="H51"/>
  <c r="H53"/>
  <c r="H57"/>
  <c r="H89"/>
  <c r="H91"/>
</calcChain>
</file>

<file path=xl/sharedStrings.xml><?xml version="1.0" encoding="utf-8"?>
<sst xmlns="http://schemas.openxmlformats.org/spreadsheetml/2006/main" count="516" uniqueCount="473">
  <si>
    <t>Наименование</t>
  </si>
  <si>
    <t>Артикул</t>
  </si>
  <si>
    <t>Внешний вид</t>
  </si>
  <si>
    <t>Цена за ед. в тенге</t>
  </si>
  <si>
    <t>Цвет белый</t>
  </si>
  <si>
    <t>Термостат, цвет- белый</t>
  </si>
  <si>
    <t xml:space="preserve">220 27 102 </t>
  </si>
  <si>
    <t xml:space="preserve">110 24 501 </t>
  </si>
  <si>
    <t>Цвет бежевый</t>
  </si>
  <si>
    <t>Термостат, цвет- кремовый</t>
  </si>
  <si>
    <t xml:space="preserve">220 27 103 </t>
  </si>
  <si>
    <t xml:space="preserve"> </t>
  </si>
  <si>
    <t>Описание</t>
  </si>
  <si>
    <t>Скидка относительно АВВ</t>
  </si>
  <si>
    <t>Розничная цена АВВ с учетом НДС</t>
  </si>
  <si>
    <t>Автоматические выключатели 1-полюсные 4,5кА, кривая С</t>
  </si>
  <si>
    <t>Автоматические выключатели 2-полюсные 4,5кА, кривая С</t>
  </si>
  <si>
    <t>Автоматические выключатели 3-полюсные 4,5кА, кривая С</t>
  </si>
  <si>
    <t>Автоматические выключатели 1-полюсные 6кА, кривая С</t>
  </si>
  <si>
    <t>Автоматические выключатели 2-полюсные 6кА, кривая С</t>
  </si>
  <si>
    <t>Автоматические выключатели 3-полюсные 6кА, кривая С</t>
  </si>
  <si>
    <t>Автоматические выключатели 1-полюсные 6кА, кривая С, QuickConnect</t>
  </si>
  <si>
    <t>MCS106</t>
  </si>
  <si>
    <t>MCS110</t>
  </si>
  <si>
    <t>MCS116</t>
  </si>
  <si>
    <t>MCS120</t>
  </si>
  <si>
    <t>MCS125</t>
  </si>
  <si>
    <t>MCS132</t>
  </si>
  <si>
    <t>MCS140</t>
  </si>
  <si>
    <t>MCS150</t>
  </si>
  <si>
    <t>MCS163</t>
  </si>
  <si>
    <t>Автоматические выключатели 3-полюсные 6кА, кривая С, QuickConnect</t>
  </si>
  <si>
    <t>MCS316</t>
  </si>
  <si>
    <t>MCS320</t>
  </si>
  <si>
    <t>MCS325</t>
  </si>
  <si>
    <t>MCS332</t>
  </si>
  <si>
    <t>MCS340</t>
  </si>
  <si>
    <t>MCS350</t>
  </si>
  <si>
    <t>MCS363</t>
  </si>
  <si>
    <t>Устройство защитного отключения тип АС</t>
  </si>
  <si>
    <t>CD226J</t>
  </si>
  <si>
    <t>Устройство защитного отключения 2P 25A 30mA AC</t>
  </si>
  <si>
    <t>CD241J</t>
  </si>
  <si>
    <t>Устройство защитного отключения 2P 40A 30mA AC</t>
  </si>
  <si>
    <t>CD264J</t>
  </si>
  <si>
    <t>Устройство защитного отключения 2P 63A 30mA AC</t>
  </si>
  <si>
    <t>CD426J</t>
  </si>
  <si>
    <t>Устройство защитного отключения 4P 25A 30mA AC</t>
  </si>
  <si>
    <t>CD441J</t>
  </si>
  <si>
    <t>Устройство защитного отключения 4P 40A 30mA AC</t>
  </si>
  <si>
    <t>CD464J</t>
  </si>
  <si>
    <t>Устройство защитного отключения 4P 63A 30mA AC</t>
  </si>
  <si>
    <t>Дифференциальные автоматические выключатели, тип АС</t>
  </si>
  <si>
    <t>AD856J</t>
  </si>
  <si>
    <t>AD860J</t>
  </si>
  <si>
    <t>AD866J</t>
  </si>
  <si>
    <t>AD870J</t>
  </si>
  <si>
    <t>AD875J</t>
  </si>
  <si>
    <t>AD882J</t>
  </si>
  <si>
    <t>AD890J</t>
  </si>
  <si>
    <t>ER120</t>
  </si>
  <si>
    <t>ER135</t>
  </si>
  <si>
    <t>Модульные контакторы</t>
  </si>
  <si>
    <t>Контактор 25A 1н.о. Uупр.=230В АС1</t>
  </si>
  <si>
    <t>Контактор 25A  1н.о.+1н.з. Uупр.=230В АС1</t>
  </si>
  <si>
    <t>Контактор 25A 2н.о. Uупр.=230В АС1</t>
  </si>
  <si>
    <t>Контактор 25A  4 н.о. Uупр.=230В АС1</t>
  </si>
  <si>
    <t>Контактор 40A  4 н.о. Uупр.=230В АС1</t>
  </si>
  <si>
    <t>ES463</t>
  </si>
  <si>
    <t>Контактор 63A  4 н.о. Uупр.=230В АС1</t>
  </si>
  <si>
    <t>Датчики движения</t>
  </si>
  <si>
    <t>EE805</t>
  </si>
  <si>
    <t>EE820</t>
  </si>
  <si>
    <t>Распределительные мини щитки для открытой проводки</t>
  </si>
  <si>
    <t>GD102N</t>
  </si>
  <si>
    <t>GD104N</t>
  </si>
  <si>
    <t>GD106N</t>
  </si>
  <si>
    <t>GD108N</t>
  </si>
  <si>
    <t>GD110N</t>
  </si>
  <si>
    <t>GP102T</t>
  </si>
  <si>
    <t>GP104T</t>
  </si>
  <si>
    <t>GP106T</t>
  </si>
  <si>
    <t>GP108T</t>
  </si>
  <si>
    <t>GP110T</t>
  </si>
  <si>
    <t>Щитки распределительные  "Volta"  IP30, скрытой  проводки</t>
  </si>
  <si>
    <t>VU12AT</t>
  </si>
  <si>
    <t>VU24AT</t>
  </si>
  <si>
    <t>VU36AT</t>
  </si>
  <si>
    <t>VU48AT</t>
  </si>
  <si>
    <t>Щитки распределительные  "Volta" IP30, открытой проводки</t>
  </si>
  <si>
    <t>VA12CN</t>
  </si>
  <si>
    <t>VA12T</t>
  </si>
  <si>
    <t>VA24CN</t>
  </si>
  <si>
    <t>VA24T</t>
  </si>
  <si>
    <t>VA36CN</t>
  </si>
  <si>
    <t>VA36T</t>
  </si>
  <si>
    <t>VA48CN</t>
  </si>
  <si>
    <t>VA48T</t>
  </si>
  <si>
    <t>Щитки распределительные  "Новый Golf"</t>
  </si>
  <si>
    <t>VF108PD</t>
  </si>
  <si>
    <t>VF108TD</t>
  </si>
  <si>
    <t>VF112PD</t>
  </si>
  <si>
    <t>VF112TD</t>
  </si>
  <si>
    <t>VF212PD</t>
  </si>
  <si>
    <t>VF212TD</t>
  </si>
  <si>
    <t>VF312PD</t>
  </si>
  <si>
    <t>VF312TD</t>
  </si>
  <si>
    <t>VS108PD</t>
  </si>
  <si>
    <t>VS108TD</t>
  </si>
  <si>
    <t>VS112PD</t>
  </si>
  <si>
    <t>VS112TD</t>
  </si>
  <si>
    <t>VS212PD</t>
  </si>
  <si>
    <t>VS212TD</t>
  </si>
  <si>
    <t>VS312PD</t>
  </si>
  <si>
    <t>VS312TD</t>
  </si>
  <si>
    <t>Щитки распределительные  "Vector" для открытой проводки</t>
  </si>
  <si>
    <t>VE112DN</t>
  </si>
  <si>
    <t>VE118DN</t>
  </si>
  <si>
    <t>VE212DN</t>
  </si>
  <si>
    <t>VE218DN</t>
  </si>
  <si>
    <t>VE312DN</t>
  </si>
  <si>
    <t>VE318DN</t>
  </si>
  <si>
    <t>VE412DN</t>
  </si>
  <si>
    <t>Щитки распределительные "Quadro"</t>
  </si>
  <si>
    <t>FC013</t>
  </si>
  <si>
    <t>FC123</t>
  </si>
  <si>
    <t>FC219</t>
  </si>
  <si>
    <t>FC230</t>
  </si>
  <si>
    <t>FC349</t>
  </si>
  <si>
    <t>Прозрачная дверца H1800 L620</t>
  </si>
  <si>
    <t>FC455</t>
  </si>
  <si>
    <t>Щитки распределительные  "Orion plus"  IP65</t>
  </si>
  <si>
    <t>FL110A</t>
  </si>
  <si>
    <t>Щитки распределительные  "FW", IP44</t>
  </si>
  <si>
    <t>FWB31S</t>
  </si>
  <si>
    <t>FWB41S</t>
  </si>
  <si>
    <t>FWB52S</t>
  </si>
  <si>
    <t>UZ42M5</t>
  </si>
  <si>
    <t>Гребенчатые  шинки</t>
  </si>
  <si>
    <t>KB163A</t>
  </si>
  <si>
    <t>KB263A</t>
  </si>
  <si>
    <t>KB363A</t>
  </si>
  <si>
    <t>Вильчатые шинки</t>
  </si>
  <si>
    <t>KDN163A</t>
  </si>
  <si>
    <t>KDN180A</t>
  </si>
  <si>
    <t>KDN263A</t>
  </si>
  <si>
    <t>KDN363A1</t>
  </si>
  <si>
    <t>KDN380A1</t>
  </si>
  <si>
    <t>KDN463A</t>
  </si>
  <si>
    <t>Рядные клеммы PE и N</t>
  </si>
  <si>
    <t>KM11E</t>
  </si>
  <si>
    <t>KM11N</t>
  </si>
  <si>
    <t>KM17E</t>
  </si>
  <si>
    <t>KM17N</t>
  </si>
  <si>
    <t>Наборные клеммы</t>
  </si>
  <si>
    <t>KX06F</t>
  </si>
  <si>
    <t>KX16F</t>
  </si>
  <si>
    <t>KX25F</t>
  </si>
  <si>
    <t>Продукция</t>
  </si>
  <si>
    <t xml:space="preserve"> Кабельный канал Tehalit</t>
  </si>
  <si>
    <t>M2026</t>
  </si>
  <si>
    <t>m</t>
  </si>
  <si>
    <t>LFF601149010</t>
  </si>
  <si>
    <t>st</t>
  </si>
  <si>
    <t>LFF601139010</t>
  </si>
  <si>
    <t>LFF601159010</t>
  </si>
  <si>
    <t>LFF601169010</t>
  </si>
  <si>
    <t>LFF6011009010</t>
  </si>
  <si>
    <t>M55069010</t>
  </si>
  <si>
    <t>M7249</t>
  </si>
  <si>
    <t>LFF71H1109010</t>
  </si>
  <si>
    <t>LFF71H1199010</t>
  </si>
  <si>
    <t>LFF71U1109010</t>
  </si>
  <si>
    <t>LFF79U</t>
  </si>
  <si>
    <t>LFF601179010</t>
  </si>
  <si>
    <t>LFF60J9010</t>
  </si>
  <si>
    <t>M7204</t>
  </si>
  <si>
    <t>L4746</t>
  </si>
  <si>
    <t>L4746R</t>
  </si>
  <si>
    <t>L4751</t>
  </si>
  <si>
    <t>L4756</t>
  </si>
  <si>
    <t>L4757</t>
  </si>
  <si>
    <t>L4755</t>
  </si>
  <si>
    <t>Корпус для RJ45 KEYSTONE 22,5X45 RAL 9010</t>
  </si>
  <si>
    <t>L4749</t>
  </si>
  <si>
    <t>Ед. изм.</t>
  </si>
  <si>
    <t>Розетки и выключатели серии "Polo"  фирмы Hager</t>
  </si>
  <si>
    <t>HMF390</t>
  </si>
  <si>
    <t>HMF399</t>
  </si>
  <si>
    <t>HMF380</t>
  </si>
  <si>
    <t xml:space="preserve">Автоматические выключатели 3-полюсные 10кА, кривая С, </t>
  </si>
  <si>
    <t>Цена  с учетом НДС в евро.</t>
  </si>
  <si>
    <t>Цена  с учетом НДС в тенге</t>
  </si>
  <si>
    <t>Цена с учетом НДС, в евро</t>
  </si>
  <si>
    <t>Цена с учетом НДС, в тенге</t>
  </si>
  <si>
    <t>MY106</t>
  </si>
  <si>
    <t>MY110</t>
  </si>
  <si>
    <t>MY116</t>
  </si>
  <si>
    <t>MY120</t>
  </si>
  <si>
    <t>MY125</t>
  </si>
  <si>
    <t>MY132</t>
  </si>
  <si>
    <t>MY140</t>
  </si>
  <si>
    <t>MY150</t>
  </si>
  <si>
    <t>MY163</t>
  </si>
  <si>
    <t>Модульный автоматический выключатель 1P 4,5kA C-6A 1M</t>
  </si>
  <si>
    <t>Модульный автоматический выключатель 1P 4,5kA C-10A 1M</t>
  </si>
  <si>
    <t>Модульный автоматический выключатель 1P 4,5kA C-16A 1M</t>
  </si>
  <si>
    <t>Модульный автоматический выключатель 1P 4,5kA C-20A 1M</t>
  </si>
  <si>
    <t>Модульный автоматический выключатель 1P 4,5kA C-25A 1M</t>
  </si>
  <si>
    <t>Модульный автоматический выключатель 1P 4,5kA C-32A 1M</t>
  </si>
  <si>
    <t>Модульный автоматический выключатель 1P 4,5kA C-40A 1M</t>
  </si>
  <si>
    <t>Модульный автоматический выключатель 1P 4,5kA С-50A 1M</t>
  </si>
  <si>
    <t>Модульный автоматический выключатель 1P 4,5kA С-63A 1M</t>
  </si>
  <si>
    <t>MY206</t>
  </si>
  <si>
    <t>MY210</t>
  </si>
  <si>
    <t>MY216</t>
  </si>
  <si>
    <t>MY220</t>
  </si>
  <si>
    <t>MY225</t>
  </si>
  <si>
    <t>MY232</t>
  </si>
  <si>
    <t>MY240</t>
  </si>
  <si>
    <t>MY250</t>
  </si>
  <si>
    <t>MY263</t>
  </si>
  <si>
    <t>Модульный автоматический выключатель 2P 4,5kA C-6A 2M</t>
  </si>
  <si>
    <t>Модульный автоматический выключатель 2P 4,5kA C-10A 2M</t>
  </si>
  <si>
    <t>Модульный автоматический выключатель 2P 4,5kA C-16A 2M</t>
  </si>
  <si>
    <t>Модульный автоматический выключатель 2P 4,5kA C-20A 2M</t>
  </si>
  <si>
    <t>Модульный автоматический выключатель 2P 4,5kA C-25A 2M</t>
  </si>
  <si>
    <t>Модульный автоматический выключатель 2P 4,5kA C-32A 2M</t>
  </si>
  <si>
    <t>Модульный автоматический выключатель 2P 4,5kA C-40A 2M</t>
  </si>
  <si>
    <t>Модульный автоматический выключатель 2P 4,5kA С-50A 2M</t>
  </si>
  <si>
    <t>Модульный автоматический выключатель 2P 4,5kA С-63A 2M</t>
  </si>
  <si>
    <t>MY306</t>
  </si>
  <si>
    <t>MY310</t>
  </si>
  <si>
    <t>MY316</t>
  </si>
  <si>
    <t>MY320</t>
  </si>
  <si>
    <t>MY325</t>
  </si>
  <si>
    <t>MY332</t>
  </si>
  <si>
    <t>MY340</t>
  </si>
  <si>
    <t>MY350</t>
  </si>
  <si>
    <t>MY363</t>
  </si>
  <si>
    <t>Модульный автоматический выключатель 3P 4,5kA C-6A 3M</t>
  </si>
  <si>
    <t>Модульный автоматический выключатель 3P 4,5kA C-10A 3M</t>
  </si>
  <si>
    <t>Модульный автоматический выключатель 3P 4,5kA C-16A 3M</t>
  </si>
  <si>
    <t>Модульный автоматический выключатель 3P 4,5kA C-20A 3M</t>
  </si>
  <si>
    <t>Модульный автоматический выключатель 3P 4,5kA C-25A 3M</t>
  </si>
  <si>
    <t>Модульный автоматический выключатель 3P 4,5kA C-32A 3M</t>
  </si>
  <si>
    <t>Модульный автоматический выключатель 3P 4,5kA C-40A 3M</t>
  </si>
  <si>
    <t>Модульный автоматический выключатель 3P 4,5kA С-50A 3M</t>
  </si>
  <si>
    <t>Модульный автоматический выключатель 3P 4,5kA С-63A 3M</t>
  </si>
  <si>
    <t>MC106A</t>
  </si>
  <si>
    <t>MC110A</t>
  </si>
  <si>
    <t>MC116A</t>
  </si>
  <si>
    <t>MC120A</t>
  </si>
  <si>
    <t>MC125A</t>
  </si>
  <si>
    <t>MC132A</t>
  </si>
  <si>
    <t>MC140A</t>
  </si>
  <si>
    <t>MC150A</t>
  </si>
  <si>
    <t>MC163A</t>
  </si>
  <si>
    <t>Модульный автоматический выключатель 1P 6kA C-6A 1M</t>
  </si>
  <si>
    <t>Модульный автоматический выключатель 1P 6kA C-10A 1M</t>
  </si>
  <si>
    <t>Модульный автоматический выключатель 1P 6kA C-16A 1M</t>
  </si>
  <si>
    <t>Модульный автоматический выключатель 1P 6kA C-20A 1M</t>
  </si>
  <si>
    <t>Модульный автоматический выключатель 1P 6kA C-25A 1M</t>
  </si>
  <si>
    <t>Модульный автоматический выключатель 1P 6kA C-32A 1M</t>
  </si>
  <si>
    <t>Модульный автоматический выключатель 1P 6kA C-40A 1M</t>
  </si>
  <si>
    <t>Модульный автоматический выключатель 1P 6kA С-50A 1M</t>
  </si>
  <si>
    <t>Модульный автоматический выключатель 1P 6kA С-63A 1M</t>
  </si>
  <si>
    <t>MC206A</t>
  </si>
  <si>
    <t>MC210A</t>
  </si>
  <si>
    <t>MC216A</t>
  </si>
  <si>
    <t>MC220A</t>
  </si>
  <si>
    <t>MC225A</t>
  </si>
  <si>
    <t>MC232A</t>
  </si>
  <si>
    <t>MC240A</t>
  </si>
  <si>
    <t>MC250A</t>
  </si>
  <si>
    <t>MC263A</t>
  </si>
  <si>
    <t>Модульный автоматический выключатель 2P 6kA C-6A 2M</t>
  </si>
  <si>
    <t>Модульный автоматический выключатель 2P 6kA C-10A 2M</t>
  </si>
  <si>
    <t>Модульный автоматический выключатель 2P 6kA C-16A 2M</t>
  </si>
  <si>
    <t>Модульный автоматический выключатель 2P 6kA C-20A 2M</t>
  </si>
  <si>
    <t>Модульный автоматический выключатель 2P 6kA C-25A 2M</t>
  </si>
  <si>
    <t>Модульный автоматический выключатель 2P 6kA C-32A 2M</t>
  </si>
  <si>
    <t>Модульный автоматический выключатель 2P 6kA C-40A 2M</t>
  </si>
  <si>
    <t>Модульный автоматический выключатель 2P 6kA C-50A 2M</t>
  </si>
  <si>
    <t>Модульный автоматический выключатель 2P 6kA C-63A 2M</t>
  </si>
  <si>
    <t>MC310A</t>
  </si>
  <si>
    <t>MC316A</t>
  </si>
  <si>
    <t>MC325A</t>
  </si>
  <si>
    <t>MC332A</t>
  </si>
  <si>
    <t>MC340A</t>
  </si>
  <si>
    <t>MC350A</t>
  </si>
  <si>
    <t>MC363A</t>
  </si>
  <si>
    <t>Модульный автоматический выключатель 3P 6kA C-10A 3M</t>
  </si>
  <si>
    <t>Модульный автоматический выключатель 3P 6kA C-16A 3M</t>
  </si>
  <si>
    <t>Модульный автоматический выключатель 3P 6kA C-25A 3M</t>
  </si>
  <si>
    <t>Модульный автоматический выключатель 3P 6kA C-32A 3M</t>
  </si>
  <si>
    <t>Модульный автоматический выключатель 3P 6kA C-40A 3M</t>
  </si>
  <si>
    <t>Модульный автоматический выключатель 3P 6kA C-50A 3M</t>
  </si>
  <si>
    <t>Модульный автоматический выключатель 3P 6kA C-63A 3M</t>
  </si>
  <si>
    <t>Модульный автоматический выключатель 1P 6kA C-6A QC 1M</t>
  </si>
  <si>
    <t>Модульный автоматический выключатель 1P 6kA C-10A QC 1M</t>
  </si>
  <si>
    <t>Модульный автоматический выключатель 1P 6kA C-16A QC 1M</t>
  </si>
  <si>
    <t>Модульный автоматический выключатель 1P 6kA C-20A QC 1M</t>
  </si>
  <si>
    <t>Модульный автоматический выключатель 1P 6kA C-25A QC 1M</t>
  </si>
  <si>
    <t>Модульный автоматический выключатель 1P 6kA C-32A QC 1M</t>
  </si>
  <si>
    <t>Модульный автоматический выключатель 1P 6kA C-40A QC 1M</t>
  </si>
  <si>
    <t>Модульный автоматический выключатель 1P 6kA C-50A QC 1M</t>
  </si>
  <si>
    <t>Модульный автоматический выключатель 1P 6kA C-63A QC 1M</t>
  </si>
  <si>
    <t>Модульный автоматический выключатель 3P 6kA C-16A QC 3M</t>
  </si>
  <si>
    <t>Модульный автоматический выключатель 3P 6kA C-20A QC 3M</t>
  </si>
  <si>
    <t>Модульный автоматический выключатель 3P 6kA C-25A QC 3M</t>
  </si>
  <si>
    <t>Модульный автоматический выключатель 3P 6kA C-32A QC 3M</t>
  </si>
  <si>
    <t>Модульный автоматический выключатель 3P 6kA C-40A QC 3M</t>
  </si>
  <si>
    <t>Модульный  автоматический выключатель 3P 6kA C-50A QC 3M</t>
  </si>
  <si>
    <t>Модульный автоматический выключатель 3P 6kA C-63A QC 3M</t>
  </si>
  <si>
    <t>Модульный автоматический выключатель 3P 10kA C-80A 3M</t>
  </si>
  <si>
    <t>Модульный автоматический выключатель 3P 10kA C-100A 3M</t>
  </si>
  <si>
    <t>Модульный автоматический выключатель 3P 10kA C-125A 3M</t>
  </si>
  <si>
    <t>Реле 1н.о.+1н.з., АС1 16А, Uупр.=230В АС, 1М</t>
  </si>
  <si>
    <t>Реле 2н.о.+2н.з., АС1 16А, Uупр.=230В АС, 2М</t>
  </si>
  <si>
    <t>Дифференциальный автоматический  выключатель  1P+N 4.5kA C-6A 30mA AC</t>
  </si>
  <si>
    <t>Дифференциальный автоматический  выключатель  1P+N 4.5kA C-10A 30mA AC</t>
  </si>
  <si>
    <t>Дифференциальный автоматический  выключатель  1P+N 4.5kA C-16A 30mA AC</t>
  </si>
  <si>
    <t>Дифференциальный автоматический  выключатель  1P+N 4.5kA C-20A 30mA AC</t>
  </si>
  <si>
    <t>Дифференциальный автоматический выключатель 1P+N 4.5kA C-25A 30mA AC</t>
  </si>
  <si>
    <t>Дифференциалный автоматический выключатель  1P+N 4.5kA C-32A 30mA AC</t>
  </si>
  <si>
    <t>Дифференциальный автоматический выключатель  1P+N 4.5kA C-40A 30mA AC</t>
  </si>
  <si>
    <t xml:space="preserve">Мини-щиток, IP30, 2-х модульный </t>
  </si>
  <si>
    <t xml:space="preserve">Мини-щиток,IP30, 4-х модульный </t>
  </si>
  <si>
    <t>Мини-щиток,IP30, 6-ти модульный</t>
  </si>
  <si>
    <t xml:space="preserve">Датчик движения 140° белый </t>
  </si>
  <si>
    <t xml:space="preserve">Датчик 360° потолочный скрытой установки </t>
  </si>
  <si>
    <t>Мини-щиток,IP30, 8-ми модульный</t>
  </si>
  <si>
    <t>Мини-щиток,IP30, 10-ти модульный</t>
  </si>
  <si>
    <t>Прозрачная  дверь  GD102.</t>
  </si>
  <si>
    <t>Прозрачная  дверь  GD104</t>
  </si>
  <si>
    <t>Прозрачная  дверь  GD106</t>
  </si>
  <si>
    <t>Прозрачная  дверь  GD108</t>
  </si>
  <si>
    <t>Прозрачная  дверь  GD110</t>
  </si>
  <si>
    <t>Щиток для сплошных стен серии Volta, 12мод.</t>
  </si>
  <si>
    <t>Щиток для сплошных стен серии Volta, 24мод.</t>
  </si>
  <si>
    <t>Щиток для сплошных стен серии Volta, 36мод.</t>
  </si>
  <si>
    <t>Щиток для сплошных стен серии Volta, 48мод.</t>
  </si>
  <si>
    <t>Щиток серии Volta</t>
  </si>
  <si>
    <t xml:space="preserve">Белая дверь,серии Volta </t>
  </si>
  <si>
    <t>Белая дверь,серии Volta на 24модуля</t>
  </si>
  <si>
    <t>Щит скрытой установки  8мод.  непрозрачная дверь</t>
  </si>
  <si>
    <t>Щит скрытой установки 8мод. прозрачная дверь</t>
  </si>
  <si>
    <t>Щит скрытой установки 12мод. непрозрачная дверь</t>
  </si>
  <si>
    <t>Щит скрытой установки 12мод. прозрачная дверь</t>
  </si>
  <si>
    <t>Щит скрытой установки 24мод. непрозрачная дверь</t>
  </si>
  <si>
    <t>Щит скрытой установки 24мод. прозрачная дверь</t>
  </si>
  <si>
    <t>Щит скрытой установки 36мод. непрозрачная дверь</t>
  </si>
  <si>
    <t>Щит скрытой установки 36мод. прозрачная дверь</t>
  </si>
  <si>
    <t>Щит открытой установки 8мод. непрозрачная дверь</t>
  </si>
  <si>
    <t>Щит открытой установки 8мод. прозрачная дверь</t>
  </si>
  <si>
    <t>Щит открытой установки 12мод. непрозрачная дверь</t>
  </si>
  <si>
    <t xml:space="preserve">Щит открытой установки 12мод.  прозрачная дверь </t>
  </si>
  <si>
    <t>Щит открытой установки 24мод. непрозрачная дверь</t>
  </si>
  <si>
    <t>Щит открытой установки 24мод. прозрачнаяй дверь</t>
  </si>
  <si>
    <t>Щит открытой установки 36мод. непрозрачная дверь</t>
  </si>
  <si>
    <t>Щит открытой установки 36мод. прозрачная дверь</t>
  </si>
  <si>
    <t>Щиток,Vector,IP65</t>
  </si>
  <si>
    <t>2панели, 900мм, серии Quadro</t>
  </si>
  <si>
    <t>Набор соединительных элементов - горизонтальный, 900мм</t>
  </si>
  <si>
    <t>Задняя панель H1800 L620</t>
  </si>
  <si>
    <t>Набор соединительных элементов - вертикальный серии Quadro</t>
  </si>
  <si>
    <t>Верхние панели и основание 620мм IP40,серии  Quadro</t>
  </si>
  <si>
    <t>Щитки Orion Plus, гладкая дверь 500X300X200</t>
  </si>
  <si>
    <t>Щиток открытой установки, FW, 500x300мм</t>
  </si>
  <si>
    <t>Щиток открытой установки, FW, 950x300мм</t>
  </si>
  <si>
    <t>Щиток открытой установки, FW, 800x550мм</t>
  </si>
  <si>
    <t xml:space="preserve">Перфорированная монтажная панель </t>
  </si>
  <si>
    <t>Гребенчатая шинка 1P, с зубцами 10мм² 12M</t>
  </si>
  <si>
    <t>Гребенчатая шинка 2P, с зубцами 10мм² 12M</t>
  </si>
  <si>
    <t>Гребенчатая шинка 3P с зубцами 10мм²,12M</t>
  </si>
  <si>
    <t>Вильчатая шинка 1P вилочная 10мм²  12M</t>
  </si>
  <si>
    <t>Вильчатая шинка 1P  вилочная 16мм² 12M</t>
  </si>
  <si>
    <t>Вильчатая шинка 2P вилочная 10мм²  12M</t>
  </si>
  <si>
    <t>Вильчатая шинка 3Pвилочная 10мм²  12M</t>
  </si>
  <si>
    <t>Вильчатая шинка 3P вилочная 16мм² 12M</t>
  </si>
  <si>
    <t>Вильчатая шинка 4P вилочная 10мм²  12M</t>
  </si>
  <si>
    <t>Клеммы Е.73мм 5х16-6х10мм</t>
  </si>
  <si>
    <t>Клеммы PH 5х16+6х10</t>
  </si>
  <si>
    <t>Клеммы Е 1х25+8х16+8х10</t>
  </si>
  <si>
    <t>Клеммы N 1х25+8х16+8х10</t>
  </si>
  <si>
    <t>Наборная клемма фаза 0.5 - 6мм²</t>
  </si>
  <si>
    <t>Наборная клемма фаза 1.5 - 16мм²</t>
  </si>
  <si>
    <t>Наборная клемма фаза 4 - 25мм²</t>
  </si>
  <si>
    <t>Рамка для розеток на 4 гнезда белая</t>
  </si>
  <si>
    <t>Рамка для розеток на 5 гнезд  белая</t>
  </si>
  <si>
    <t>Розетка Шуко,  заземление, шторки, винтовые контакты, белая</t>
  </si>
  <si>
    <t>Рамка для розеток на 5 гнезд  кремовая</t>
  </si>
  <si>
    <t>Светорегулятор для ламп накаливания  400Вт белый</t>
  </si>
  <si>
    <t>Светорегулятор для ламп накаливания  400Вт кремовый</t>
  </si>
  <si>
    <t>Датчик температуры с кабелем длиной 3 метра</t>
  </si>
  <si>
    <t>Розетка Шуко, заземление, винтовые контакты, кремовый</t>
  </si>
  <si>
    <t>Розетка Шуко, заземление, винтовые контакты, белая</t>
  </si>
  <si>
    <t>Розетка Шуко, заземление,шторки, винтовые контакты, кремовая</t>
  </si>
  <si>
    <t>Розетка Шуко, заземление,  шторки, самозажим. контакты, белый</t>
  </si>
  <si>
    <t>Розетка Шуко, заземление, шторки, самозажим. контакты, кремовая</t>
  </si>
  <si>
    <t>Розетка Шуко,крышка, с заземление, шторки, винтовые контакты, белый</t>
  </si>
  <si>
    <t>Розетка Шуко, крышка, заземление, шторки, винтовые контакты, кремовая</t>
  </si>
  <si>
    <t>Розетка RTV-SAT оконечная,  белая</t>
  </si>
  <si>
    <t>Розетка RTV-SAT оконечная, кремовая</t>
  </si>
  <si>
    <t>Розетка телефонная 1xRJ12, кат.3, белая</t>
  </si>
  <si>
    <t>Розетка телефонная 1xRJ12, кат.3, кремовая</t>
  </si>
  <si>
    <t>Розетка телефонная/компьютерная, RJ12/RJ45 кат.3, белая</t>
  </si>
  <si>
    <t>Розетка телефонная/компьютерная, RJ12/RJ45 кат.3, кремовая</t>
  </si>
  <si>
    <t>Выключатель универсальный, цвет  белый</t>
  </si>
  <si>
    <t>Выключатель универсальный, цвет  кремовый</t>
  </si>
  <si>
    <t>Выключатель универсальный с подцветкой, цвет  белый</t>
  </si>
  <si>
    <t>Выключатель универсальный с подцветкой, цвет кремовый</t>
  </si>
  <si>
    <t>Рамка для розеток  одинарная белая</t>
  </si>
  <si>
    <t>Рамка для розеток одинарная кремовая</t>
  </si>
  <si>
    <t>Рамка для розеток двойная белая</t>
  </si>
  <si>
    <t xml:space="preserve">Рамка для розеток двойная кремовая </t>
  </si>
  <si>
    <t xml:space="preserve">Рамка для розеток тройная белая </t>
  </si>
  <si>
    <t>Рамка для розеток тройная кремовая</t>
  </si>
  <si>
    <t>Рамка для розеток на 4 гнезда кремовая</t>
  </si>
  <si>
    <t>Розетка RTV-SAT проходная белая</t>
  </si>
  <si>
    <t>Розетка RTV-SAT проходная кремовая</t>
  </si>
  <si>
    <t>Розетка компьютерная KJ кат.5 UTP белая</t>
  </si>
  <si>
    <t>Розетка компьютерная KJ кат.5 UTP кремовая</t>
  </si>
  <si>
    <t>Розетка аудио,двухполосная, цвет белый</t>
  </si>
  <si>
    <t>Розетка аудио, двухполосная, цвет кремовый</t>
  </si>
  <si>
    <t xml:space="preserve">Розетка антенная, тип F, цвет белый </t>
  </si>
  <si>
    <t xml:space="preserve">Розетка антенная, тип F, цвет кремовый </t>
  </si>
  <si>
    <t>Разделительная перегородка для LFH60</t>
  </si>
  <si>
    <t>Внутренний угол для LFF60110 чисто белый</t>
  </si>
  <si>
    <t xml:space="preserve">Плоский  угол для LFF60110 чисто белый </t>
  </si>
  <si>
    <t xml:space="preserve">Концевая секция  для LFF40110,LFF60110 чисто белый </t>
  </si>
  <si>
    <t>Кабельный канал 60*110, L=2,0m  чисто белый</t>
  </si>
  <si>
    <t>Е и Х Разветвитель для LFF60110, чисто белый</t>
  </si>
  <si>
    <t>Кабельный держатель LF/LFP, ширина 110мм</t>
  </si>
  <si>
    <t xml:space="preserve">Суппорт устройств 45*45мм для LFF40110,LFF60110 чисто белый </t>
  </si>
  <si>
    <t xml:space="preserve">Дополнение суппорта устройств 45*45мм для LFF40110,LFF60110 чисто белый </t>
  </si>
  <si>
    <t>Суппорт устройств 60мм  для LFF40110,LFF60110 чисто белый</t>
  </si>
  <si>
    <t>Монтажная коробка устройств 60мм для LFF71U</t>
  </si>
  <si>
    <t>Накладка на стык для  LF/LFF40110, 60110, крышка110mm чисто белый</t>
  </si>
  <si>
    <t>Накладка на стык, основание, для 30 / 40 / 60 LF/LFF  чисто белый</t>
  </si>
  <si>
    <t>Соединительная муфта, LF/LFP высота 40</t>
  </si>
  <si>
    <t>Розетка Schuco  2М 16А 250V  RAL 9010</t>
  </si>
  <si>
    <t>Розетка красная Schuco    16A 250V RAL3003</t>
  </si>
  <si>
    <t>Розетка телефонная RJ11/ RJ12   RAL 9010</t>
  </si>
  <si>
    <t>Заглушка  1M    RAL90109010</t>
  </si>
  <si>
    <t>KF81A</t>
  </si>
  <si>
    <t>KF82A</t>
  </si>
  <si>
    <t>KF83A</t>
  </si>
  <si>
    <t>KF83B</t>
  </si>
  <si>
    <t>Клемма для ввода питания сверху изолированная штырьковая 1х35,10мм</t>
  </si>
  <si>
    <t>Клемма для ввода питания сверху изолированная штырьковая 1х25,10мм</t>
  </si>
  <si>
    <t>Клемма для ввода питания сверху изолированная штырьковая 2х16,10мм</t>
  </si>
  <si>
    <t>Клемма для ввода питания сверху изолированная штырьковая 2х25,10мм</t>
  </si>
  <si>
    <t>Вставной модуль RJ45  Cat 6  UTP 8 парный</t>
  </si>
  <si>
    <t>Вставной модуль RJ45  Cat 5E UTP 8 парный</t>
  </si>
  <si>
    <t>ES110</t>
  </si>
  <si>
    <t>ES210</t>
  </si>
  <si>
    <t>ES220</t>
  </si>
  <si>
    <t xml:space="preserve">Цена с учетом НДС в евро </t>
  </si>
  <si>
    <t xml:space="preserve">                                           Кабель канал Tehalit,  фирмы "Hager"</t>
  </si>
  <si>
    <t>розница</t>
  </si>
  <si>
    <t>роз-ая</t>
  </si>
  <si>
    <t xml:space="preserve">   Модульные реле </t>
  </si>
  <si>
    <t xml:space="preserve">                                     ССТ Казахстан</t>
  </si>
  <si>
    <t xml:space="preserve">  Дейсвующие прайсы   </t>
  </si>
  <si>
    <t>розничная</t>
  </si>
  <si>
    <t xml:space="preserve">                         прайс-лист действителен с 01.03.2011г.</t>
  </si>
  <si>
    <t xml:space="preserve"> прайс-лист действителен с 01.03.2011г.</t>
  </si>
  <si>
    <t>Выключатель универсальный двойной , цвет белый</t>
  </si>
  <si>
    <t>Выключатель универсальный  двойной, цвет кремовый</t>
  </si>
  <si>
    <t>ESС425</t>
  </si>
  <si>
    <t>ESС440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</si>
</sst>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[$€-1]"/>
  </numFmts>
  <fonts count="35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38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b/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Algerian"/>
      <family val="5"/>
    </font>
    <font>
      <sz val="14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Arial"/>
      <family val="2"/>
      <charset val="238"/>
    </font>
    <font>
      <sz val="14"/>
      <name val="Calibri"/>
      <family val="2"/>
      <charset val="204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226">
    <xf numFmtId="0" fontId="0" fillId="0" borderId="0" xfId="0"/>
    <xf numFmtId="0" fontId="3" fillId="0" borderId="0" xfId="0" applyFont="1" applyFill="1"/>
    <xf numFmtId="0" fontId="0" fillId="0" borderId="0" xfId="0" applyAlignment="1">
      <alignment horizontal="center" vertical="center" wrapText="1"/>
    </xf>
    <xf numFmtId="0" fontId="4" fillId="0" borderId="0" xfId="0" applyFont="1" applyFill="1"/>
    <xf numFmtId="2" fontId="3" fillId="0" borderId="0" xfId="0" applyNumberFormat="1" applyFont="1" applyFill="1" applyBorder="1"/>
    <xf numFmtId="0" fontId="8" fillId="0" borderId="0" xfId="0" applyFont="1" applyFill="1"/>
    <xf numFmtId="0" fontId="7" fillId="3" borderId="1" xfId="0" applyFont="1" applyFill="1" applyBorder="1"/>
    <xf numFmtId="0" fontId="7" fillId="3" borderId="2" xfId="0" applyFont="1" applyFill="1" applyBorder="1" applyAlignment="1">
      <alignment horizontal="left" vertical="top"/>
    </xf>
    <xf numFmtId="2" fontId="7" fillId="3" borderId="3" xfId="0" applyNumberFormat="1" applyFont="1" applyFill="1" applyBorder="1" applyAlignment="1">
      <alignment horizontal="left" vertical="top"/>
    </xf>
    <xf numFmtId="0" fontId="11" fillId="0" borderId="0" xfId="0" applyFont="1" applyFill="1" applyAlignment="1">
      <alignment vertical="center"/>
    </xf>
    <xf numFmtId="0" fontId="12" fillId="0" borderId="0" xfId="0" applyFont="1" applyFill="1"/>
    <xf numFmtId="0" fontId="7" fillId="0" borderId="0" xfId="0" applyFont="1" applyFill="1"/>
    <xf numFmtId="2" fontId="4" fillId="0" borderId="0" xfId="0" applyNumberFormat="1" applyFont="1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7" fillId="0" borderId="0" xfId="0" applyFont="1"/>
    <xf numFmtId="0" fontId="0" fillId="0" borderId="0" xfId="0" applyFont="1"/>
    <xf numFmtId="0" fontId="0" fillId="0" borderId="0" xfId="0" applyFont="1" applyFill="1"/>
    <xf numFmtId="0" fontId="6" fillId="0" borderId="0" xfId="0" applyFont="1"/>
    <xf numFmtId="0" fontId="0" fillId="0" borderId="0" xfId="0" applyFont="1" applyFill="1" applyBorder="1" applyAlignment="1">
      <alignment horizontal="left"/>
    </xf>
    <xf numFmtId="0" fontId="17" fillId="0" borderId="0" xfId="0" applyFont="1"/>
    <xf numFmtId="0" fontId="14" fillId="0" borderId="0" xfId="0" applyFont="1"/>
    <xf numFmtId="164" fontId="14" fillId="0" borderId="0" xfId="0" applyNumberFormat="1" applyFont="1"/>
    <xf numFmtId="164" fontId="17" fillId="0" borderId="0" xfId="0" applyNumberFormat="1" applyFont="1"/>
    <xf numFmtId="0" fontId="5" fillId="0" borderId="0" xfId="0" applyFont="1"/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7" fillId="0" borderId="0" xfId="0" applyFont="1" applyBorder="1"/>
    <xf numFmtId="0" fontId="15" fillId="0" borderId="0" xfId="0" applyFont="1"/>
    <xf numFmtId="0" fontId="17" fillId="0" borderId="0" xfId="0" applyFont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/>
    <xf numFmtId="1" fontId="12" fillId="0" borderId="0" xfId="0" applyNumberFormat="1" applyFont="1" applyFill="1"/>
    <xf numFmtId="1" fontId="17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7" fillId="3" borderId="2" xfId="0" applyNumberFormat="1" applyFont="1" applyFill="1" applyBorder="1"/>
    <xf numFmtId="0" fontId="0" fillId="0" borderId="0" xfId="0" applyAlignment="1">
      <alignment wrapText="1"/>
    </xf>
    <xf numFmtId="0" fontId="7" fillId="3" borderId="5" xfId="0" applyFont="1" applyFill="1" applyBorder="1" applyAlignment="1">
      <alignment horizontal="center" vertical="center" wrapText="1"/>
    </xf>
    <xf numFmtId="1" fontId="7" fillId="3" borderId="5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12" fillId="3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0" fontId="22" fillId="0" borderId="0" xfId="0" applyFont="1" applyAlignment="1">
      <alignment horizontal="center" wrapText="1"/>
    </xf>
    <xf numFmtId="1" fontId="22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left" vertical="center" wrapText="1"/>
    </xf>
    <xf numFmtId="0" fontId="25" fillId="0" borderId="0" xfId="0" applyFont="1" applyFill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/>
    <xf numFmtId="164" fontId="22" fillId="0" borderId="0" xfId="0" applyNumberFormat="1" applyFont="1"/>
    <xf numFmtId="164" fontId="22" fillId="0" borderId="0" xfId="0" applyNumberFormat="1" applyFont="1" applyAlignment="1">
      <alignment horizontal="center" vertical="center"/>
    </xf>
    <xf numFmtId="1" fontId="22" fillId="0" borderId="0" xfId="0" applyNumberFormat="1" applyFont="1" applyAlignment="1">
      <alignment horizontal="center" vertical="center"/>
    </xf>
    <xf numFmtId="0" fontId="9" fillId="0" borderId="0" xfId="0" applyFont="1"/>
    <xf numFmtId="1" fontId="21" fillId="3" borderId="18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12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1" fontId="7" fillId="5" borderId="5" xfId="0" applyNumberFormat="1" applyFont="1" applyFill="1" applyBorder="1" applyAlignment="1">
      <alignment horizontal="center" vertical="center" wrapText="1"/>
    </xf>
    <xf numFmtId="0" fontId="26" fillId="5" borderId="5" xfId="0" applyFont="1" applyFill="1" applyBorder="1" applyAlignment="1">
      <alignment vertical="center"/>
    </xf>
    <xf numFmtId="1" fontId="7" fillId="4" borderId="1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wrapText="1"/>
    </xf>
    <xf numFmtId="0" fontId="9" fillId="4" borderId="21" xfId="0" applyFont="1" applyFill="1" applyBorder="1"/>
    <xf numFmtId="0" fontId="0" fillId="0" borderId="0" xfId="0"/>
    <xf numFmtId="0" fontId="0" fillId="0" borderId="26" xfId="0" applyBorder="1"/>
    <xf numFmtId="9" fontId="27" fillId="4" borderId="5" xfId="0" applyNumberFormat="1" applyFont="1" applyFill="1" applyBorder="1" applyAlignment="1">
      <alignment horizontal="center"/>
    </xf>
    <xf numFmtId="165" fontId="13" fillId="4" borderId="5" xfId="0" applyNumberFormat="1" applyFont="1" applyFill="1" applyBorder="1" applyAlignment="1">
      <alignment horizontal="center"/>
    </xf>
    <xf numFmtId="1" fontId="27" fillId="4" borderId="5" xfId="0" applyNumberFormat="1" applyFont="1" applyFill="1" applyBorder="1" applyAlignment="1">
      <alignment horizontal="center"/>
    </xf>
    <xf numFmtId="0" fontId="27" fillId="4" borderId="5" xfId="0" applyFont="1" applyFill="1" applyBorder="1"/>
    <xf numFmtId="0" fontId="13" fillId="3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28" fillId="0" borderId="5" xfId="0" applyFont="1" applyFill="1" applyBorder="1" applyAlignment="1" applyProtection="1">
      <alignment horizontal="center" vertical="center" wrapText="1"/>
    </xf>
    <xf numFmtId="165" fontId="13" fillId="0" borderId="5" xfId="0" applyNumberFormat="1" applyFont="1" applyFill="1" applyBorder="1" applyAlignment="1">
      <alignment horizontal="center" vertical="center"/>
    </xf>
    <xf numFmtId="9" fontId="27" fillId="2" borderId="5" xfId="0" applyNumberFormat="1" applyFont="1" applyFill="1" applyBorder="1" applyAlignment="1">
      <alignment horizontal="center" vertical="center"/>
    </xf>
    <xf numFmtId="165" fontId="13" fillId="2" borderId="5" xfId="0" applyNumberFormat="1" applyFont="1" applyFill="1" applyBorder="1" applyAlignment="1">
      <alignment horizontal="center" vertical="center"/>
    </xf>
    <xf numFmtId="1" fontId="27" fillId="0" borderId="5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8" fillId="0" borderId="5" xfId="0" applyFont="1" applyBorder="1" applyAlignment="1" applyProtection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9" fontId="27" fillId="4" borderId="5" xfId="0" applyNumberFormat="1" applyFont="1" applyFill="1" applyBorder="1" applyAlignment="1">
      <alignment horizontal="center" vertical="center"/>
    </xf>
    <xf numFmtId="165" fontId="13" fillId="4" borderId="5" xfId="0" applyNumberFormat="1" applyFont="1" applyFill="1" applyBorder="1" applyAlignment="1">
      <alignment horizontal="center" vertical="center"/>
    </xf>
    <xf numFmtId="1" fontId="27" fillId="4" borderId="5" xfId="0" applyNumberFormat="1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 wrapText="1"/>
    </xf>
    <xf numFmtId="164" fontId="28" fillId="0" borderId="5" xfId="0" applyNumberFormat="1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vertical="center" wrapText="1"/>
    </xf>
    <xf numFmtId="0" fontId="15" fillId="3" borderId="18" xfId="0" applyFont="1" applyFill="1" applyBorder="1" applyAlignment="1">
      <alignment vertical="center" wrapText="1"/>
    </xf>
    <xf numFmtId="0" fontId="15" fillId="3" borderId="27" xfId="0" applyFont="1" applyFill="1" applyBorder="1" applyAlignment="1">
      <alignment vertical="center" wrapText="1"/>
    </xf>
    <xf numFmtId="0" fontId="15" fillId="3" borderId="25" xfId="0" applyFont="1" applyFill="1" applyBorder="1" applyAlignment="1">
      <alignment vertical="center" wrapText="1"/>
    </xf>
    <xf numFmtId="0" fontId="16" fillId="3" borderId="25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horizontal="center" vertical="center" wrapText="1"/>
    </xf>
    <xf numFmtId="9" fontId="27" fillId="2" borderId="5" xfId="0" applyNumberFormat="1" applyFont="1" applyFill="1" applyBorder="1" applyAlignment="1">
      <alignment horizontal="center" vertical="center" wrapText="1"/>
    </xf>
    <xf numFmtId="165" fontId="13" fillId="2" borderId="5" xfId="0" applyNumberFormat="1" applyFont="1" applyFill="1" applyBorder="1" applyAlignment="1">
      <alignment horizontal="center" vertical="center" wrapText="1"/>
    </xf>
    <xf numFmtId="1" fontId="27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9" fontId="27" fillId="4" borderId="5" xfId="0" applyNumberFormat="1" applyFont="1" applyFill="1" applyBorder="1" applyAlignment="1">
      <alignment horizontal="center" vertical="center" wrapText="1"/>
    </xf>
    <xf numFmtId="165" fontId="13" fillId="4" borderId="5" xfId="0" applyNumberFormat="1" applyFont="1" applyFill="1" applyBorder="1" applyAlignment="1">
      <alignment horizontal="center" vertical="center" wrapText="1"/>
    </xf>
    <xf numFmtId="1" fontId="27" fillId="4" borderId="5" xfId="0" applyNumberFormat="1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9" fontId="27" fillId="0" borderId="5" xfId="0" applyNumberFormat="1" applyFont="1" applyFill="1" applyBorder="1" applyAlignment="1">
      <alignment horizontal="center" vertical="center" wrapText="1"/>
    </xf>
    <xf numFmtId="9" fontId="27" fillId="3" borderId="5" xfId="0" applyNumberFormat="1" applyFont="1" applyFill="1" applyBorder="1" applyAlignment="1">
      <alignment horizontal="center" vertical="center" wrapText="1"/>
    </xf>
    <xf numFmtId="165" fontId="13" fillId="3" borderId="5" xfId="0" applyNumberFormat="1" applyFont="1" applyFill="1" applyBorder="1" applyAlignment="1">
      <alignment horizontal="center" vertical="center" wrapText="1"/>
    </xf>
    <xf numFmtId="1" fontId="27" fillId="3" borderId="5" xfId="0" applyNumberFormat="1" applyFont="1" applyFill="1" applyBorder="1" applyAlignment="1">
      <alignment horizontal="center" vertical="center" wrapText="1"/>
    </xf>
    <xf numFmtId="165" fontId="27" fillId="2" borderId="5" xfId="0" applyNumberFormat="1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2" fontId="29" fillId="0" borderId="5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9" fillId="0" borderId="8" xfId="0" applyFont="1" applyBorder="1" applyAlignment="1">
      <alignment horizontal="left" vertical="center" wrapText="1"/>
    </xf>
    <xf numFmtId="0" fontId="31" fillId="0" borderId="5" xfId="0" applyFont="1" applyFill="1" applyBorder="1" applyAlignment="1">
      <alignment horizontal="center" vertical="center" wrapText="1"/>
    </xf>
    <xf numFmtId="2" fontId="31" fillId="0" borderId="5" xfId="0" applyNumberFormat="1" applyFont="1" applyFill="1" applyBorder="1" applyAlignment="1">
      <alignment horizontal="center" vertical="center" wrapText="1"/>
    </xf>
    <xf numFmtId="1" fontId="13" fillId="0" borderId="16" xfId="0" applyNumberFormat="1" applyFont="1" applyFill="1" applyBorder="1" applyAlignment="1">
      <alignment horizontal="center" vertical="center"/>
    </xf>
    <xf numFmtId="0" fontId="29" fillId="0" borderId="9" xfId="0" applyFont="1" applyBorder="1" applyAlignment="1">
      <alignment horizontal="left" vertical="center" wrapText="1"/>
    </xf>
    <xf numFmtId="0" fontId="31" fillId="0" borderId="10" xfId="0" applyFont="1" applyFill="1" applyBorder="1" applyAlignment="1">
      <alignment horizontal="center" vertical="center" wrapText="1"/>
    </xf>
    <xf numFmtId="2" fontId="31" fillId="0" borderId="10" xfId="0" applyNumberFormat="1" applyFont="1" applyFill="1" applyBorder="1" applyAlignment="1">
      <alignment horizontal="center" vertical="center" wrapText="1"/>
    </xf>
    <xf numFmtId="1" fontId="13" fillId="0" borderId="17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0" fontId="16" fillId="3" borderId="2" xfId="0" applyFont="1" applyFill="1" applyBorder="1" applyAlignment="1">
      <alignment vertical="center"/>
    </xf>
    <xf numFmtId="0" fontId="28" fillId="3" borderId="2" xfId="0" applyFont="1" applyFill="1" applyBorder="1" applyAlignment="1">
      <alignment horizontal="center" vertical="center"/>
    </xf>
    <xf numFmtId="2" fontId="13" fillId="3" borderId="2" xfId="0" applyNumberFormat="1" applyFont="1" applyFill="1" applyBorder="1" applyAlignment="1">
      <alignment horizontal="center" vertical="center" wrapText="1"/>
    </xf>
    <xf numFmtId="2" fontId="31" fillId="3" borderId="2" xfId="0" applyNumberFormat="1" applyFont="1" applyFill="1" applyBorder="1" applyAlignment="1">
      <alignment horizontal="center" vertical="center" wrapText="1"/>
    </xf>
    <xf numFmtId="1" fontId="13" fillId="3" borderId="2" xfId="0" applyNumberFormat="1" applyFont="1" applyFill="1" applyBorder="1" applyAlignment="1">
      <alignment horizontal="center" vertical="center"/>
    </xf>
    <xf numFmtId="0" fontId="29" fillId="0" borderId="7" xfId="0" applyFont="1" applyBorder="1" applyAlignment="1">
      <alignment horizontal="left" vertical="center" wrapText="1"/>
    </xf>
    <xf numFmtId="0" fontId="31" fillId="0" borderId="4" xfId="0" applyFont="1" applyFill="1" applyBorder="1" applyAlignment="1">
      <alignment horizontal="center" vertical="center" wrapText="1"/>
    </xf>
    <xf numFmtId="2" fontId="31" fillId="0" borderId="4" xfId="0" applyNumberFormat="1" applyFont="1" applyFill="1" applyBorder="1" applyAlignment="1">
      <alignment horizontal="center" vertical="center" wrapText="1"/>
    </xf>
    <xf numFmtId="0" fontId="24" fillId="3" borderId="14" xfId="0" applyFont="1" applyFill="1" applyBorder="1"/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2" fontId="7" fillId="3" borderId="29" xfId="0" applyNumberFormat="1" applyFont="1" applyFill="1" applyBorder="1" applyAlignment="1">
      <alignment horizontal="center" vertical="center" wrapText="1"/>
    </xf>
    <xf numFmtId="1" fontId="7" fillId="3" borderId="29" xfId="0" applyNumberFormat="1" applyFont="1" applyFill="1" applyBorder="1" applyAlignment="1">
      <alignment horizontal="center" vertical="center" wrapText="1"/>
    </xf>
    <xf numFmtId="1" fontId="23" fillId="3" borderId="30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 applyProtection="1">
      <alignment horizontal="left" vertical="center" wrapText="1"/>
    </xf>
    <xf numFmtId="0" fontId="12" fillId="0" borderId="12" xfId="0" applyFont="1" applyFill="1" applyBorder="1" applyAlignment="1" applyProtection="1">
      <alignment horizontal="left" vertical="top" wrapText="1"/>
    </xf>
    <xf numFmtId="0" fontId="12" fillId="0" borderId="12" xfId="0" applyFont="1" applyFill="1" applyBorder="1" applyAlignment="1">
      <alignment horizontal="center" vertical="center"/>
    </xf>
    <xf numFmtId="165" fontId="12" fillId="0" borderId="12" xfId="0" applyNumberFormat="1" applyFont="1" applyFill="1" applyBorder="1" applyAlignment="1">
      <alignment horizontal="center" vertical="center"/>
    </xf>
    <xf numFmtId="164" fontId="19" fillId="0" borderId="12" xfId="0" applyNumberFormat="1" applyFont="1" applyBorder="1"/>
    <xf numFmtId="164" fontId="19" fillId="0" borderId="12" xfId="0" applyNumberFormat="1" applyFont="1" applyBorder="1" applyAlignment="1">
      <alignment horizontal="center" vertical="center"/>
    </xf>
    <xf numFmtId="1" fontId="19" fillId="0" borderId="15" xfId="0" applyNumberFormat="1" applyFont="1" applyBorder="1" applyAlignment="1">
      <alignment horizontal="center" vertical="center"/>
    </xf>
    <xf numFmtId="1" fontId="19" fillId="0" borderId="19" xfId="0" applyNumberFormat="1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left" vertical="top" wrapText="1"/>
    </xf>
    <xf numFmtId="0" fontId="12" fillId="0" borderId="5" xfId="0" applyFont="1" applyFill="1" applyBorder="1" applyAlignment="1">
      <alignment horizontal="center" vertical="center"/>
    </xf>
    <xf numFmtId="165" fontId="12" fillId="0" borderId="5" xfId="0" applyNumberFormat="1" applyFont="1" applyFill="1" applyBorder="1" applyAlignment="1">
      <alignment horizontal="center" vertical="center"/>
    </xf>
    <xf numFmtId="164" fontId="19" fillId="0" borderId="5" xfId="0" applyNumberFormat="1" applyFont="1" applyBorder="1"/>
    <xf numFmtId="164" fontId="19" fillId="0" borderId="4" xfId="0" applyNumberFormat="1" applyFont="1" applyBorder="1" applyAlignment="1">
      <alignment horizontal="center" vertical="center"/>
    </xf>
    <xf numFmtId="1" fontId="19" fillId="0" borderId="16" xfId="0" applyNumberFormat="1" applyFont="1" applyBorder="1" applyAlignment="1">
      <alignment horizontal="center" vertical="center"/>
    </xf>
    <xf numFmtId="0" fontId="12" fillId="0" borderId="5" xfId="0" applyFont="1" applyFill="1" applyBorder="1" applyAlignment="1">
      <alignment vertical="top" wrapText="1"/>
    </xf>
    <xf numFmtId="0" fontId="12" fillId="0" borderId="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 applyProtection="1">
      <alignment horizontal="left" vertical="center" wrapText="1"/>
    </xf>
    <xf numFmtId="0" fontId="12" fillId="0" borderId="10" xfId="0" applyFont="1" applyFill="1" applyBorder="1" applyAlignment="1" applyProtection="1">
      <alignment horizontal="left" vertical="top" wrapText="1"/>
    </xf>
    <xf numFmtId="0" fontId="12" fillId="0" borderId="10" xfId="0" applyFont="1" applyFill="1" applyBorder="1" applyAlignment="1">
      <alignment horizontal="center" vertical="center"/>
    </xf>
    <xf numFmtId="165" fontId="12" fillId="0" borderId="10" xfId="0" applyNumberFormat="1" applyFont="1" applyFill="1" applyBorder="1" applyAlignment="1">
      <alignment horizontal="center" vertical="center"/>
    </xf>
    <xf numFmtId="164" fontId="19" fillId="0" borderId="10" xfId="0" applyNumberFormat="1" applyFont="1" applyBorder="1"/>
    <xf numFmtId="164" fontId="19" fillId="0" borderId="13" xfId="0" applyNumberFormat="1" applyFont="1" applyBorder="1" applyAlignment="1">
      <alignment horizontal="center" vertical="center"/>
    </xf>
    <xf numFmtId="1" fontId="19" fillId="0" borderId="17" xfId="0" applyNumberFormat="1" applyFont="1" applyBorder="1" applyAlignment="1">
      <alignment horizontal="center" vertical="center"/>
    </xf>
    <xf numFmtId="2" fontId="3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1" fontId="33" fillId="0" borderId="0" xfId="0" applyNumberFormat="1" applyFont="1" applyAlignment="1">
      <alignment horizontal="center" vertical="center"/>
    </xf>
    <xf numFmtId="0" fontId="33" fillId="0" borderId="5" xfId="0" applyFont="1" applyBorder="1"/>
    <xf numFmtId="0" fontId="16" fillId="0" borderId="25" xfId="0" applyFont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7" fillId="0" borderId="0" xfId="0" applyFont="1" applyAlignment="1"/>
    <xf numFmtId="0" fontId="34" fillId="0" borderId="0" xfId="0" applyFont="1" applyAlignment="1">
      <alignment vertical="center" wrapText="1"/>
    </xf>
    <xf numFmtId="0" fontId="16" fillId="3" borderId="5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0" fillId="0" borderId="0" xfId="0" applyBorder="1" applyAlignment="1">
      <alignment horizontal="left" wrapText="1"/>
    </xf>
    <xf numFmtId="0" fontId="12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4" borderId="2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wrapText="1"/>
    </xf>
    <xf numFmtId="0" fontId="15" fillId="4" borderId="27" xfId="0" applyFont="1" applyFill="1" applyBorder="1" applyAlignment="1">
      <alignment horizontal="center" wrapText="1"/>
    </xf>
    <xf numFmtId="0" fontId="15" fillId="4" borderId="25" xfId="0" applyFont="1" applyFill="1" applyBorder="1" applyAlignment="1">
      <alignment horizontal="center" wrapText="1"/>
    </xf>
    <xf numFmtId="0" fontId="2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5" fillId="3" borderId="2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4" borderId="20" xfId="0" applyFont="1" applyFill="1" applyBorder="1" applyAlignment="1">
      <alignment horizontal="left" vertical="top" wrapText="1"/>
    </xf>
    <xf numFmtId="0" fontId="0" fillId="4" borderId="6" xfId="0" applyFill="1" applyBorder="1" applyAlignment="1">
      <alignment horizontal="left" wrapText="1"/>
    </xf>
  </cellXfs>
  <cellStyles count="2">
    <cellStyle name="Standard_Tabelle1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jpeg"/><Relationship Id="rId16" Type="http://schemas.openxmlformats.org/officeDocument/2006/relationships/image" Target="../media/image16.emf"/><Relationship Id="rId20" Type="http://schemas.openxmlformats.org/officeDocument/2006/relationships/image" Target="../media/image20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19" Type="http://schemas.openxmlformats.org/officeDocument/2006/relationships/image" Target="../media/image19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2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9.png"/><Relationship Id="rId13" Type="http://schemas.openxmlformats.org/officeDocument/2006/relationships/image" Target="../media/image34.png"/><Relationship Id="rId18" Type="http://schemas.openxmlformats.org/officeDocument/2006/relationships/image" Target="../media/image38.png"/><Relationship Id="rId3" Type="http://schemas.openxmlformats.org/officeDocument/2006/relationships/image" Target="../media/image24.png"/><Relationship Id="rId21" Type="http://schemas.openxmlformats.org/officeDocument/2006/relationships/image" Target="../media/image41.png"/><Relationship Id="rId7" Type="http://schemas.openxmlformats.org/officeDocument/2006/relationships/image" Target="../media/image28.png"/><Relationship Id="rId12" Type="http://schemas.openxmlformats.org/officeDocument/2006/relationships/image" Target="../media/image33.png"/><Relationship Id="rId17" Type="http://schemas.openxmlformats.org/officeDocument/2006/relationships/image" Target="../media/image37.png"/><Relationship Id="rId25" Type="http://schemas.openxmlformats.org/officeDocument/2006/relationships/image" Target="../media/image45.png"/><Relationship Id="rId2" Type="http://schemas.openxmlformats.org/officeDocument/2006/relationships/image" Target="../media/image23.jpeg"/><Relationship Id="rId16" Type="http://schemas.openxmlformats.org/officeDocument/2006/relationships/image" Target="../media/image2.jpeg"/><Relationship Id="rId20" Type="http://schemas.openxmlformats.org/officeDocument/2006/relationships/image" Target="../media/image40.jpeg"/><Relationship Id="rId1" Type="http://schemas.openxmlformats.org/officeDocument/2006/relationships/image" Target="../media/image22.png"/><Relationship Id="rId6" Type="http://schemas.openxmlformats.org/officeDocument/2006/relationships/image" Target="../media/image27.png"/><Relationship Id="rId11" Type="http://schemas.openxmlformats.org/officeDocument/2006/relationships/image" Target="../media/image32.png"/><Relationship Id="rId24" Type="http://schemas.openxmlformats.org/officeDocument/2006/relationships/image" Target="../media/image44.png"/><Relationship Id="rId5" Type="http://schemas.openxmlformats.org/officeDocument/2006/relationships/image" Target="../media/image26.png"/><Relationship Id="rId15" Type="http://schemas.openxmlformats.org/officeDocument/2006/relationships/image" Target="../media/image36.png"/><Relationship Id="rId23" Type="http://schemas.openxmlformats.org/officeDocument/2006/relationships/image" Target="../media/image43.jpeg"/><Relationship Id="rId10" Type="http://schemas.openxmlformats.org/officeDocument/2006/relationships/image" Target="../media/image31.png"/><Relationship Id="rId19" Type="http://schemas.openxmlformats.org/officeDocument/2006/relationships/image" Target="../media/image39.png"/><Relationship Id="rId4" Type="http://schemas.openxmlformats.org/officeDocument/2006/relationships/image" Target="../media/image25.png"/><Relationship Id="rId9" Type="http://schemas.openxmlformats.org/officeDocument/2006/relationships/image" Target="../media/image30.png"/><Relationship Id="rId14" Type="http://schemas.openxmlformats.org/officeDocument/2006/relationships/image" Target="../media/image35.png"/><Relationship Id="rId22" Type="http://schemas.openxmlformats.org/officeDocument/2006/relationships/image" Target="../media/image4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40</xdr:row>
      <xdr:rowOff>28575</xdr:rowOff>
    </xdr:from>
    <xdr:to>
      <xdr:col>7</xdr:col>
      <xdr:colOff>0</xdr:colOff>
      <xdr:row>40</xdr:row>
      <xdr:rowOff>55245</xdr:rowOff>
    </xdr:to>
    <xdr:pic>
      <xdr:nvPicPr>
        <xdr:cNvPr id="2" name="Picture 7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67300" y="24336375"/>
          <a:ext cx="0" cy="34290"/>
        </a:xfrm>
        <a:prstGeom prst="rect">
          <a:avLst/>
        </a:prstGeom>
        <a:noFill/>
      </xdr:spPr>
    </xdr:pic>
    <xdr:clientData/>
  </xdr:twoCellAnchor>
  <xdr:twoCellAnchor>
    <xdr:from>
      <xdr:col>4</xdr:col>
      <xdr:colOff>142875</xdr:colOff>
      <xdr:row>0</xdr:row>
      <xdr:rowOff>38100</xdr:rowOff>
    </xdr:from>
    <xdr:to>
      <xdr:col>4</xdr:col>
      <xdr:colOff>1638300</xdr:colOff>
      <xdr:row>4</xdr:row>
      <xdr:rowOff>57150</xdr:rowOff>
    </xdr:to>
    <xdr:pic>
      <xdr:nvPicPr>
        <xdr:cNvPr id="8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DF5001"/>
            </a:clrFrom>
            <a:clrTo>
              <a:srgbClr val="DF5001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90575" y="38100"/>
          <a:ext cx="14954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409575</xdr:colOff>
      <xdr:row>26</xdr:row>
      <xdr:rowOff>66675</xdr:rowOff>
    </xdr:from>
    <xdr:to>
      <xdr:col>6</xdr:col>
      <xdr:colOff>1076325</xdr:colOff>
      <xdr:row>26</xdr:row>
      <xdr:rowOff>657225</xdr:rowOff>
    </xdr:to>
    <xdr:pic>
      <xdr:nvPicPr>
        <xdr:cNvPr id="142" name="Picture 62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19500" y="17611725"/>
          <a:ext cx="666750" cy="5905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352426</xdr:colOff>
      <xdr:row>27</xdr:row>
      <xdr:rowOff>114300</xdr:rowOff>
    </xdr:from>
    <xdr:to>
      <xdr:col>6</xdr:col>
      <xdr:colOff>1434466</xdr:colOff>
      <xdr:row>27</xdr:row>
      <xdr:rowOff>116967</xdr:rowOff>
    </xdr:to>
    <xdr:pic>
      <xdr:nvPicPr>
        <xdr:cNvPr id="143" name="Picture 62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rot="-5400000">
          <a:off x="4014788" y="15597188"/>
          <a:ext cx="504825" cy="9525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190500</xdr:colOff>
      <xdr:row>28</xdr:row>
      <xdr:rowOff>104774</xdr:rowOff>
    </xdr:from>
    <xdr:to>
      <xdr:col>6</xdr:col>
      <xdr:colOff>1440180</xdr:colOff>
      <xdr:row>28</xdr:row>
      <xdr:rowOff>106679</xdr:rowOff>
    </xdr:to>
    <xdr:pic>
      <xdr:nvPicPr>
        <xdr:cNvPr id="144" name="Picture 625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 rot="-5400000">
          <a:off x="4019550" y="16116299"/>
          <a:ext cx="485775" cy="12668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104776</xdr:colOff>
      <xdr:row>29</xdr:row>
      <xdr:rowOff>38100</xdr:rowOff>
    </xdr:from>
    <xdr:to>
      <xdr:col>6</xdr:col>
      <xdr:colOff>2019299</xdr:colOff>
      <xdr:row>29</xdr:row>
      <xdr:rowOff>628650</xdr:rowOff>
    </xdr:to>
    <xdr:pic>
      <xdr:nvPicPr>
        <xdr:cNvPr id="145" name="Picture 626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 rot="-5400000">
          <a:off x="3976688" y="19254788"/>
          <a:ext cx="590550" cy="1914523"/>
        </a:xfrm>
        <a:prstGeom prst="rect">
          <a:avLst/>
        </a:prstGeom>
        <a:noFill/>
      </xdr:spPr>
    </xdr:pic>
    <xdr:clientData/>
  </xdr:twoCellAnchor>
  <xdr:twoCellAnchor>
    <xdr:from>
      <xdr:col>6</xdr:col>
      <xdr:colOff>600075</xdr:colOff>
      <xdr:row>20</xdr:row>
      <xdr:rowOff>133350</xdr:rowOff>
    </xdr:from>
    <xdr:to>
      <xdr:col>6</xdr:col>
      <xdr:colOff>1276350</xdr:colOff>
      <xdr:row>20</xdr:row>
      <xdr:rowOff>657225</xdr:rowOff>
    </xdr:to>
    <xdr:grpSp>
      <xdr:nvGrpSpPr>
        <xdr:cNvPr id="146" name="Group 654"/>
        <xdr:cNvGrpSpPr>
          <a:grpSpLocks/>
        </xdr:cNvGrpSpPr>
      </xdr:nvGrpSpPr>
      <xdr:grpSpPr bwMode="auto">
        <a:xfrm>
          <a:off x="5048250" y="12030075"/>
          <a:ext cx="676275" cy="523875"/>
          <a:chOff x="306" y="1840"/>
          <a:chExt cx="136" cy="131"/>
        </a:xfrm>
      </xdr:grpSpPr>
      <xdr:pic>
        <xdr:nvPicPr>
          <xdr:cNvPr id="147" name="Picture 628"/>
          <xdr:cNvPicPr>
            <a:picLocks noChangeAspect="1" noChangeArrowheads="1"/>
          </xdr:cNvPicPr>
        </xdr:nvPicPr>
        <xdr:blipFill>
          <a:blip xmlns:r="http://schemas.openxmlformats.org/officeDocument/2006/relationships" r:embed="rId7"/>
          <a:srcRect/>
          <a:stretch>
            <a:fillRect/>
          </a:stretch>
        </xdr:blipFill>
        <xdr:spPr bwMode="auto">
          <a:xfrm>
            <a:off x="306" y="1840"/>
            <a:ext cx="136" cy="131"/>
          </a:xfrm>
          <a:prstGeom prst="rect">
            <a:avLst/>
          </a:prstGeom>
          <a:noFill/>
        </xdr:spPr>
      </xdr:pic>
      <xdr:pic>
        <xdr:nvPicPr>
          <xdr:cNvPr id="148" name="Picture 631"/>
          <xdr:cNvPicPr>
            <a:picLocks noChangeAspect="1" noChangeArrowheads="1"/>
          </xdr:cNvPicPr>
        </xdr:nvPicPr>
        <xdr:blipFill>
          <a:blip xmlns:r="http://schemas.openxmlformats.org/officeDocument/2006/relationships" r:embed="rId8"/>
          <a:srcRect/>
          <a:stretch>
            <a:fillRect/>
          </a:stretch>
        </xdr:blipFill>
        <xdr:spPr bwMode="auto">
          <a:xfrm>
            <a:off x="319" y="1855"/>
            <a:ext cx="107" cy="102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628650</xdr:colOff>
      <xdr:row>22</xdr:row>
      <xdr:rowOff>161926</xdr:rowOff>
    </xdr:from>
    <xdr:to>
      <xdr:col>6</xdr:col>
      <xdr:colOff>1285875</xdr:colOff>
      <xdr:row>22</xdr:row>
      <xdr:rowOff>857250</xdr:rowOff>
    </xdr:to>
    <xdr:grpSp>
      <xdr:nvGrpSpPr>
        <xdr:cNvPr id="149" name="Group 656"/>
        <xdr:cNvGrpSpPr>
          <a:grpSpLocks/>
        </xdr:cNvGrpSpPr>
      </xdr:nvGrpSpPr>
      <xdr:grpSpPr bwMode="auto">
        <a:xfrm>
          <a:off x="5076825" y="13449301"/>
          <a:ext cx="657225" cy="695324"/>
          <a:chOff x="306" y="2106"/>
          <a:chExt cx="136" cy="131"/>
        </a:xfrm>
      </xdr:grpSpPr>
      <xdr:pic>
        <xdr:nvPicPr>
          <xdr:cNvPr id="150" name="Picture 630"/>
          <xdr:cNvPicPr>
            <a:picLocks noChangeAspect="1" noChangeArrowheads="1"/>
          </xdr:cNvPicPr>
        </xdr:nvPicPr>
        <xdr:blipFill>
          <a:blip xmlns:r="http://schemas.openxmlformats.org/officeDocument/2006/relationships" r:embed="rId7"/>
          <a:srcRect/>
          <a:stretch>
            <a:fillRect/>
          </a:stretch>
        </xdr:blipFill>
        <xdr:spPr bwMode="auto">
          <a:xfrm>
            <a:off x="306" y="2106"/>
            <a:ext cx="136" cy="131"/>
          </a:xfrm>
          <a:prstGeom prst="rect">
            <a:avLst/>
          </a:prstGeom>
          <a:noFill/>
        </xdr:spPr>
      </xdr:pic>
      <xdr:pic>
        <xdr:nvPicPr>
          <xdr:cNvPr id="151" name="Picture 632"/>
          <xdr:cNvPicPr>
            <a:picLocks noChangeAspect="1" noChangeArrowheads="1"/>
          </xdr:cNvPicPr>
        </xdr:nvPicPr>
        <xdr:blipFill>
          <a:blip xmlns:r="http://schemas.openxmlformats.org/officeDocument/2006/relationships" r:embed="rId9"/>
          <a:srcRect/>
          <a:stretch>
            <a:fillRect/>
          </a:stretch>
        </xdr:blipFill>
        <xdr:spPr bwMode="auto">
          <a:xfrm>
            <a:off x="317" y="2120"/>
            <a:ext cx="108" cy="102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600075</xdr:colOff>
      <xdr:row>21</xdr:row>
      <xdr:rowOff>66675</xdr:rowOff>
    </xdr:from>
    <xdr:to>
      <xdr:col>6</xdr:col>
      <xdr:colOff>1295400</xdr:colOff>
      <xdr:row>21</xdr:row>
      <xdr:rowOff>647700</xdr:rowOff>
    </xdr:to>
    <xdr:grpSp>
      <xdr:nvGrpSpPr>
        <xdr:cNvPr id="152" name="Group 655"/>
        <xdr:cNvGrpSpPr>
          <a:grpSpLocks/>
        </xdr:cNvGrpSpPr>
      </xdr:nvGrpSpPr>
      <xdr:grpSpPr bwMode="auto">
        <a:xfrm>
          <a:off x="5048250" y="12658725"/>
          <a:ext cx="695325" cy="581025"/>
          <a:chOff x="306" y="1973"/>
          <a:chExt cx="136" cy="131"/>
        </a:xfrm>
      </xdr:grpSpPr>
      <xdr:pic>
        <xdr:nvPicPr>
          <xdr:cNvPr id="153" name="Picture 629"/>
          <xdr:cNvPicPr>
            <a:picLocks noChangeAspect="1" noChangeArrowheads="1"/>
          </xdr:cNvPicPr>
        </xdr:nvPicPr>
        <xdr:blipFill>
          <a:blip xmlns:r="http://schemas.openxmlformats.org/officeDocument/2006/relationships" r:embed="rId7"/>
          <a:srcRect/>
          <a:stretch>
            <a:fillRect/>
          </a:stretch>
        </xdr:blipFill>
        <xdr:spPr bwMode="auto">
          <a:xfrm>
            <a:off x="306" y="1973"/>
            <a:ext cx="136" cy="131"/>
          </a:xfrm>
          <a:prstGeom prst="rect">
            <a:avLst/>
          </a:prstGeom>
          <a:noFill/>
        </xdr:spPr>
      </xdr:pic>
      <xdr:pic>
        <xdr:nvPicPr>
          <xdr:cNvPr id="154" name="Picture 633"/>
          <xdr:cNvPicPr>
            <a:picLocks noChangeAspect="1" noChangeArrowheads="1"/>
          </xdr:cNvPicPr>
        </xdr:nvPicPr>
        <xdr:blipFill>
          <a:blip xmlns:r="http://schemas.openxmlformats.org/officeDocument/2006/relationships" r:embed="rId10"/>
          <a:srcRect/>
          <a:stretch>
            <a:fillRect/>
          </a:stretch>
        </xdr:blipFill>
        <xdr:spPr bwMode="auto">
          <a:xfrm>
            <a:off x="317" y="1987"/>
            <a:ext cx="108" cy="103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6</xdr:col>
      <xdr:colOff>885825</xdr:colOff>
      <xdr:row>9</xdr:row>
      <xdr:rowOff>180974</xdr:rowOff>
    </xdr:from>
    <xdr:to>
      <xdr:col>6</xdr:col>
      <xdr:colOff>1699260</xdr:colOff>
      <xdr:row>9</xdr:row>
      <xdr:rowOff>990599</xdr:rowOff>
    </xdr:to>
    <xdr:pic>
      <xdr:nvPicPr>
        <xdr:cNvPr id="155" name="Picture 634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4095750" y="3809999"/>
          <a:ext cx="813435" cy="8096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866776</xdr:colOff>
      <xdr:row>12</xdr:row>
      <xdr:rowOff>123825</xdr:rowOff>
    </xdr:from>
    <xdr:to>
      <xdr:col>6</xdr:col>
      <xdr:colOff>1689736</xdr:colOff>
      <xdr:row>12</xdr:row>
      <xdr:rowOff>904875</xdr:rowOff>
    </xdr:to>
    <xdr:pic>
      <xdr:nvPicPr>
        <xdr:cNvPr id="156" name="Picture 637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4076701" y="6581775"/>
          <a:ext cx="822960" cy="781050"/>
        </a:xfrm>
        <a:prstGeom prst="rect">
          <a:avLst/>
        </a:prstGeom>
        <a:noFill/>
      </xdr:spPr>
    </xdr:pic>
    <xdr:clientData/>
  </xdr:twoCellAnchor>
  <xdr:twoCellAnchor>
    <xdr:from>
      <xdr:col>6</xdr:col>
      <xdr:colOff>504825</xdr:colOff>
      <xdr:row>23</xdr:row>
      <xdr:rowOff>142876</xdr:rowOff>
    </xdr:from>
    <xdr:to>
      <xdr:col>6</xdr:col>
      <xdr:colOff>1238250</xdr:colOff>
      <xdr:row>24</xdr:row>
      <xdr:rowOff>57150</xdr:rowOff>
    </xdr:to>
    <xdr:grpSp>
      <xdr:nvGrpSpPr>
        <xdr:cNvPr id="157" name="Group 657"/>
        <xdr:cNvGrpSpPr>
          <a:grpSpLocks/>
        </xdr:cNvGrpSpPr>
      </xdr:nvGrpSpPr>
      <xdr:grpSpPr bwMode="auto">
        <a:xfrm>
          <a:off x="4953000" y="14297026"/>
          <a:ext cx="733425" cy="704849"/>
          <a:chOff x="306" y="2239"/>
          <a:chExt cx="131" cy="130"/>
        </a:xfrm>
      </xdr:grpSpPr>
      <xdr:pic>
        <xdr:nvPicPr>
          <xdr:cNvPr id="158" name="Picture 638"/>
          <xdr:cNvPicPr>
            <a:picLocks noChangeAspect="1" noChangeArrowheads="1"/>
          </xdr:cNvPicPr>
        </xdr:nvPicPr>
        <xdr:blipFill>
          <a:blip xmlns:r="http://schemas.openxmlformats.org/officeDocument/2006/relationships" r:embed="rId13"/>
          <a:srcRect/>
          <a:stretch>
            <a:fillRect/>
          </a:stretch>
        </xdr:blipFill>
        <xdr:spPr bwMode="auto">
          <a:xfrm>
            <a:off x="306" y="2239"/>
            <a:ext cx="131" cy="130"/>
          </a:xfrm>
          <a:prstGeom prst="rect">
            <a:avLst/>
          </a:prstGeom>
          <a:noFill/>
        </xdr:spPr>
      </xdr:pic>
      <xdr:pic>
        <xdr:nvPicPr>
          <xdr:cNvPr id="159" name="Picture 639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/>
          <a:stretch>
            <a:fillRect/>
          </a:stretch>
        </xdr:blipFill>
        <xdr:spPr bwMode="auto">
          <a:xfrm>
            <a:off x="320" y="2253"/>
            <a:ext cx="103" cy="10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6</xdr:col>
      <xdr:colOff>619125</xdr:colOff>
      <xdr:row>18</xdr:row>
      <xdr:rowOff>76200</xdr:rowOff>
    </xdr:from>
    <xdr:to>
      <xdr:col>6</xdr:col>
      <xdr:colOff>1432560</xdr:colOff>
      <xdr:row>18</xdr:row>
      <xdr:rowOff>733425</xdr:rowOff>
    </xdr:to>
    <xdr:pic>
      <xdr:nvPicPr>
        <xdr:cNvPr id="160" name="Picture 6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29050" y="11487150"/>
          <a:ext cx="813435" cy="6572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628650</xdr:colOff>
      <xdr:row>19</xdr:row>
      <xdr:rowOff>114299</xdr:rowOff>
    </xdr:from>
    <xdr:to>
      <xdr:col>6</xdr:col>
      <xdr:colOff>1434465</xdr:colOff>
      <xdr:row>20</xdr:row>
      <xdr:rowOff>19049</xdr:rowOff>
    </xdr:to>
    <xdr:pic>
      <xdr:nvPicPr>
        <xdr:cNvPr id="161" name="Picture 6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38575" y="12353924"/>
          <a:ext cx="805815" cy="7334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504825</xdr:colOff>
      <xdr:row>13</xdr:row>
      <xdr:rowOff>104775</xdr:rowOff>
    </xdr:from>
    <xdr:to>
      <xdr:col>6</xdr:col>
      <xdr:colOff>1333500</xdr:colOff>
      <xdr:row>13</xdr:row>
      <xdr:rowOff>107442</xdr:rowOff>
    </xdr:to>
    <xdr:pic>
      <xdr:nvPicPr>
        <xdr:cNvPr id="162" name="Picture 644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3419475" y="4524375"/>
          <a:ext cx="638175" cy="6286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466725</xdr:colOff>
      <xdr:row>14</xdr:row>
      <xdr:rowOff>133350</xdr:rowOff>
    </xdr:from>
    <xdr:to>
      <xdr:col>6</xdr:col>
      <xdr:colOff>1318260</xdr:colOff>
      <xdr:row>14</xdr:row>
      <xdr:rowOff>137160</xdr:rowOff>
    </xdr:to>
    <xdr:pic>
      <xdr:nvPicPr>
        <xdr:cNvPr id="163" name="Picture 645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3381375" y="5362575"/>
          <a:ext cx="676275" cy="6858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561975</xdr:colOff>
      <xdr:row>15</xdr:row>
      <xdr:rowOff>76199</xdr:rowOff>
    </xdr:from>
    <xdr:to>
      <xdr:col>6</xdr:col>
      <xdr:colOff>1390650</xdr:colOff>
      <xdr:row>15</xdr:row>
      <xdr:rowOff>752475</xdr:rowOff>
    </xdr:to>
    <xdr:pic>
      <xdr:nvPicPr>
        <xdr:cNvPr id="164" name="Picture 646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3771900" y="9277349"/>
          <a:ext cx="828675" cy="67627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523875</xdr:colOff>
      <xdr:row>24</xdr:row>
      <xdr:rowOff>76200</xdr:rowOff>
    </xdr:from>
    <xdr:to>
      <xdr:col>6</xdr:col>
      <xdr:colOff>1266825</xdr:colOff>
      <xdr:row>24</xdr:row>
      <xdr:rowOff>790575</xdr:rowOff>
    </xdr:to>
    <xdr:pic>
      <xdr:nvPicPr>
        <xdr:cNvPr id="165" name="Picture 647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733800" y="16192500"/>
          <a:ext cx="742950" cy="7143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266700</xdr:colOff>
      <xdr:row>25</xdr:row>
      <xdr:rowOff>114299</xdr:rowOff>
    </xdr:from>
    <xdr:to>
      <xdr:col>6</xdr:col>
      <xdr:colOff>1064895</xdr:colOff>
      <xdr:row>25</xdr:row>
      <xdr:rowOff>581024</xdr:rowOff>
    </xdr:to>
    <xdr:pic>
      <xdr:nvPicPr>
        <xdr:cNvPr id="166" name="Picture 648"/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3076575" y="14925674"/>
          <a:ext cx="798195" cy="4667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838200</xdr:colOff>
      <xdr:row>10</xdr:row>
      <xdr:rowOff>28574</xdr:rowOff>
    </xdr:from>
    <xdr:to>
      <xdr:col>6</xdr:col>
      <xdr:colOff>1661160</xdr:colOff>
      <xdr:row>10</xdr:row>
      <xdr:rowOff>847725</xdr:rowOff>
    </xdr:to>
    <xdr:pic>
      <xdr:nvPicPr>
        <xdr:cNvPr id="167" name="Picture 652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4048125" y="4695824"/>
          <a:ext cx="822960" cy="81915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876300</xdr:colOff>
      <xdr:row>11</xdr:row>
      <xdr:rowOff>161924</xdr:rowOff>
    </xdr:from>
    <xdr:to>
      <xdr:col>6</xdr:col>
      <xdr:colOff>1699260</xdr:colOff>
      <xdr:row>12</xdr:row>
      <xdr:rowOff>9525</xdr:rowOff>
    </xdr:to>
    <xdr:pic>
      <xdr:nvPicPr>
        <xdr:cNvPr id="168" name="Picture 653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4086225" y="5743574"/>
          <a:ext cx="822960" cy="723901"/>
        </a:xfrm>
        <a:prstGeom prst="rect">
          <a:avLst/>
        </a:prstGeom>
        <a:noFill/>
      </xdr:spPr>
    </xdr:pic>
    <xdr:clientData/>
  </xdr:twoCellAnchor>
  <xdr:twoCellAnchor>
    <xdr:from>
      <xdr:col>6</xdr:col>
      <xdr:colOff>676275</xdr:colOff>
      <xdr:row>17</xdr:row>
      <xdr:rowOff>66675</xdr:rowOff>
    </xdr:from>
    <xdr:to>
      <xdr:col>6</xdr:col>
      <xdr:colOff>1323975</xdr:colOff>
      <xdr:row>17</xdr:row>
      <xdr:rowOff>676275</xdr:rowOff>
    </xdr:to>
    <xdr:pic>
      <xdr:nvPicPr>
        <xdr:cNvPr id="169" name="Picture 720" descr="Obraz 00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 t="18889" r="58492" b="23174"/>
        <a:stretch>
          <a:fillRect/>
        </a:stretch>
      </xdr:blipFill>
      <xdr:spPr bwMode="auto">
        <a:xfrm>
          <a:off x="3886200" y="10782300"/>
          <a:ext cx="647700" cy="6096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647700</xdr:colOff>
      <xdr:row>16</xdr:row>
      <xdr:rowOff>76200</xdr:rowOff>
    </xdr:from>
    <xdr:to>
      <xdr:col>6</xdr:col>
      <xdr:colOff>1314450</xdr:colOff>
      <xdr:row>16</xdr:row>
      <xdr:rowOff>647700</xdr:rowOff>
    </xdr:to>
    <xdr:pic>
      <xdr:nvPicPr>
        <xdr:cNvPr id="170" name="Picture 722" descr="Obraz 00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 l="18968" t="8571" r="23492" b="12857"/>
        <a:stretch>
          <a:fillRect/>
        </a:stretch>
      </xdr:blipFill>
      <xdr:spPr bwMode="auto">
        <a:xfrm>
          <a:off x="3857625" y="10096500"/>
          <a:ext cx="666750" cy="5715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47629</xdr:colOff>
      <xdr:row>30</xdr:row>
      <xdr:rowOff>85725</xdr:rowOff>
    </xdr:from>
    <xdr:to>
      <xdr:col>6</xdr:col>
      <xdr:colOff>1446658</xdr:colOff>
      <xdr:row>30</xdr:row>
      <xdr:rowOff>95250</xdr:rowOff>
    </xdr:to>
    <xdr:pic>
      <xdr:nvPicPr>
        <xdr:cNvPr id="171" name="Picture 693"/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 rot="-5400000">
          <a:off x="4019552" y="17345027"/>
          <a:ext cx="466725" cy="1533522"/>
        </a:xfrm>
        <a:prstGeom prst="rect">
          <a:avLst/>
        </a:prstGeom>
        <a:noFill/>
      </xdr:spPr>
    </xdr:pic>
    <xdr:clientData/>
  </xdr:twoCellAnchor>
  <xdr:twoCellAnchor>
    <xdr:from>
      <xdr:col>6</xdr:col>
      <xdr:colOff>409575</xdr:colOff>
      <xdr:row>43</xdr:row>
      <xdr:rowOff>114300</xdr:rowOff>
    </xdr:from>
    <xdr:to>
      <xdr:col>6</xdr:col>
      <xdr:colOff>1085850</xdr:colOff>
      <xdr:row>43</xdr:row>
      <xdr:rowOff>581025</xdr:rowOff>
    </xdr:to>
    <xdr:grpSp>
      <xdr:nvGrpSpPr>
        <xdr:cNvPr id="172" name="Group 654"/>
        <xdr:cNvGrpSpPr>
          <a:grpSpLocks/>
        </xdr:cNvGrpSpPr>
      </xdr:nvGrpSpPr>
      <xdr:grpSpPr bwMode="auto">
        <a:xfrm>
          <a:off x="4857750" y="28508325"/>
          <a:ext cx="676275" cy="466725"/>
          <a:chOff x="306" y="1840"/>
          <a:chExt cx="136" cy="131"/>
        </a:xfrm>
      </xdr:grpSpPr>
      <xdr:pic>
        <xdr:nvPicPr>
          <xdr:cNvPr id="173" name="Picture 628"/>
          <xdr:cNvPicPr>
            <a:picLocks noChangeAspect="1" noChangeArrowheads="1"/>
          </xdr:cNvPicPr>
        </xdr:nvPicPr>
        <xdr:blipFill>
          <a:blip xmlns:r="http://schemas.openxmlformats.org/officeDocument/2006/relationships" r:embed="rId7"/>
          <a:srcRect/>
          <a:stretch>
            <a:fillRect/>
          </a:stretch>
        </xdr:blipFill>
        <xdr:spPr bwMode="auto">
          <a:xfrm>
            <a:off x="306" y="1840"/>
            <a:ext cx="136" cy="131"/>
          </a:xfrm>
          <a:prstGeom prst="rect">
            <a:avLst/>
          </a:prstGeom>
          <a:noFill/>
        </xdr:spPr>
      </xdr:pic>
      <xdr:pic>
        <xdr:nvPicPr>
          <xdr:cNvPr id="174" name="Picture 631"/>
          <xdr:cNvPicPr>
            <a:picLocks noChangeAspect="1" noChangeArrowheads="1"/>
          </xdr:cNvPicPr>
        </xdr:nvPicPr>
        <xdr:blipFill>
          <a:blip xmlns:r="http://schemas.openxmlformats.org/officeDocument/2006/relationships" r:embed="rId8"/>
          <a:srcRect/>
          <a:stretch>
            <a:fillRect/>
          </a:stretch>
        </xdr:blipFill>
        <xdr:spPr bwMode="auto">
          <a:xfrm>
            <a:off x="319" y="1855"/>
            <a:ext cx="107" cy="102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342900</xdr:colOff>
      <xdr:row>45</xdr:row>
      <xdr:rowOff>76201</xdr:rowOff>
    </xdr:from>
    <xdr:to>
      <xdr:col>6</xdr:col>
      <xdr:colOff>1066800</xdr:colOff>
      <xdr:row>45</xdr:row>
      <xdr:rowOff>628651</xdr:rowOff>
    </xdr:to>
    <xdr:grpSp>
      <xdr:nvGrpSpPr>
        <xdr:cNvPr id="175" name="Group 656"/>
        <xdr:cNvGrpSpPr>
          <a:grpSpLocks/>
        </xdr:cNvGrpSpPr>
      </xdr:nvGrpSpPr>
      <xdr:grpSpPr bwMode="auto">
        <a:xfrm>
          <a:off x="4791075" y="29860876"/>
          <a:ext cx="723900" cy="552450"/>
          <a:chOff x="306" y="2106"/>
          <a:chExt cx="136" cy="131"/>
        </a:xfrm>
      </xdr:grpSpPr>
      <xdr:pic>
        <xdr:nvPicPr>
          <xdr:cNvPr id="176" name="Picture 630"/>
          <xdr:cNvPicPr>
            <a:picLocks noChangeAspect="1" noChangeArrowheads="1"/>
          </xdr:cNvPicPr>
        </xdr:nvPicPr>
        <xdr:blipFill>
          <a:blip xmlns:r="http://schemas.openxmlformats.org/officeDocument/2006/relationships" r:embed="rId7"/>
          <a:srcRect/>
          <a:stretch>
            <a:fillRect/>
          </a:stretch>
        </xdr:blipFill>
        <xdr:spPr bwMode="auto">
          <a:xfrm>
            <a:off x="306" y="2106"/>
            <a:ext cx="136" cy="131"/>
          </a:xfrm>
          <a:prstGeom prst="rect">
            <a:avLst/>
          </a:prstGeom>
          <a:noFill/>
        </xdr:spPr>
      </xdr:pic>
      <xdr:pic>
        <xdr:nvPicPr>
          <xdr:cNvPr id="177" name="Picture 632"/>
          <xdr:cNvPicPr>
            <a:picLocks noChangeAspect="1" noChangeArrowheads="1"/>
          </xdr:cNvPicPr>
        </xdr:nvPicPr>
        <xdr:blipFill>
          <a:blip xmlns:r="http://schemas.openxmlformats.org/officeDocument/2006/relationships" r:embed="rId9"/>
          <a:srcRect/>
          <a:stretch>
            <a:fillRect/>
          </a:stretch>
        </xdr:blipFill>
        <xdr:spPr bwMode="auto">
          <a:xfrm>
            <a:off x="317" y="2120"/>
            <a:ext cx="108" cy="102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409575</xdr:colOff>
      <xdr:row>44</xdr:row>
      <xdr:rowOff>104775</xdr:rowOff>
    </xdr:from>
    <xdr:to>
      <xdr:col>6</xdr:col>
      <xdr:colOff>1104900</xdr:colOff>
      <xdr:row>44</xdr:row>
      <xdr:rowOff>542925</xdr:rowOff>
    </xdr:to>
    <xdr:grpSp>
      <xdr:nvGrpSpPr>
        <xdr:cNvPr id="178" name="Group 655"/>
        <xdr:cNvGrpSpPr>
          <a:grpSpLocks/>
        </xdr:cNvGrpSpPr>
      </xdr:nvGrpSpPr>
      <xdr:grpSpPr bwMode="auto">
        <a:xfrm>
          <a:off x="4857750" y="29194125"/>
          <a:ext cx="695325" cy="438150"/>
          <a:chOff x="306" y="1973"/>
          <a:chExt cx="136" cy="131"/>
        </a:xfrm>
      </xdr:grpSpPr>
      <xdr:pic>
        <xdr:nvPicPr>
          <xdr:cNvPr id="179" name="Picture 629"/>
          <xdr:cNvPicPr>
            <a:picLocks noChangeAspect="1" noChangeArrowheads="1"/>
          </xdr:cNvPicPr>
        </xdr:nvPicPr>
        <xdr:blipFill>
          <a:blip xmlns:r="http://schemas.openxmlformats.org/officeDocument/2006/relationships" r:embed="rId7"/>
          <a:srcRect/>
          <a:stretch>
            <a:fillRect/>
          </a:stretch>
        </xdr:blipFill>
        <xdr:spPr bwMode="auto">
          <a:xfrm>
            <a:off x="306" y="1973"/>
            <a:ext cx="136" cy="131"/>
          </a:xfrm>
          <a:prstGeom prst="rect">
            <a:avLst/>
          </a:prstGeom>
          <a:noFill/>
        </xdr:spPr>
      </xdr:pic>
      <xdr:pic>
        <xdr:nvPicPr>
          <xdr:cNvPr id="180" name="Picture 633"/>
          <xdr:cNvPicPr>
            <a:picLocks noChangeAspect="1" noChangeArrowheads="1"/>
          </xdr:cNvPicPr>
        </xdr:nvPicPr>
        <xdr:blipFill>
          <a:blip xmlns:r="http://schemas.openxmlformats.org/officeDocument/2006/relationships" r:embed="rId10"/>
          <a:srcRect/>
          <a:stretch>
            <a:fillRect/>
          </a:stretch>
        </xdr:blipFill>
        <xdr:spPr bwMode="auto">
          <a:xfrm>
            <a:off x="317" y="1987"/>
            <a:ext cx="108" cy="103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6</xdr:col>
      <xdr:colOff>466725</xdr:colOff>
      <xdr:row>32</xdr:row>
      <xdr:rowOff>47624</xdr:rowOff>
    </xdr:from>
    <xdr:to>
      <xdr:col>6</xdr:col>
      <xdr:colOff>1104900</xdr:colOff>
      <xdr:row>32</xdr:row>
      <xdr:rowOff>590549</xdr:rowOff>
    </xdr:to>
    <xdr:pic>
      <xdr:nvPicPr>
        <xdr:cNvPr id="181" name="Picture 634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3276600" y="19192874"/>
          <a:ext cx="638175" cy="5429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485776</xdr:colOff>
      <xdr:row>35</xdr:row>
      <xdr:rowOff>76199</xdr:rowOff>
    </xdr:from>
    <xdr:to>
      <xdr:col>6</xdr:col>
      <xdr:colOff>1076325</xdr:colOff>
      <xdr:row>35</xdr:row>
      <xdr:rowOff>600074</xdr:rowOff>
    </xdr:to>
    <xdr:pic>
      <xdr:nvPicPr>
        <xdr:cNvPr id="182" name="Picture 637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3295651" y="21307424"/>
          <a:ext cx="590549" cy="5238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361950</xdr:colOff>
      <xdr:row>46</xdr:row>
      <xdr:rowOff>85725</xdr:rowOff>
    </xdr:from>
    <xdr:to>
      <xdr:col>6</xdr:col>
      <xdr:colOff>1133475</xdr:colOff>
      <xdr:row>47</xdr:row>
      <xdr:rowOff>38100</xdr:rowOff>
    </xdr:to>
    <xdr:grpSp>
      <xdr:nvGrpSpPr>
        <xdr:cNvPr id="183" name="Group 657"/>
        <xdr:cNvGrpSpPr>
          <a:grpSpLocks/>
        </xdr:cNvGrpSpPr>
      </xdr:nvGrpSpPr>
      <xdr:grpSpPr bwMode="auto">
        <a:xfrm>
          <a:off x="4810125" y="30565725"/>
          <a:ext cx="771525" cy="647700"/>
          <a:chOff x="306" y="2239"/>
          <a:chExt cx="131" cy="130"/>
        </a:xfrm>
      </xdr:grpSpPr>
      <xdr:pic>
        <xdr:nvPicPr>
          <xdr:cNvPr id="184" name="Picture 638"/>
          <xdr:cNvPicPr>
            <a:picLocks noChangeAspect="1" noChangeArrowheads="1"/>
          </xdr:cNvPicPr>
        </xdr:nvPicPr>
        <xdr:blipFill>
          <a:blip xmlns:r="http://schemas.openxmlformats.org/officeDocument/2006/relationships" r:embed="rId13"/>
          <a:srcRect/>
          <a:stretch>
            <a:fillRect/>
          </a:stretch>
        </xdr:blipFill>
        <xdr:spPr bwMode="auto">
          <a:xfrm>
            <a:off x="306" y="2239"/>
            <a:ext cx="131" cy="130"/>
          </a:xfrm>
          <a:prstGeom prst="rect">
            <a:avLst/>
          </a:prstGeom>
          <a:noFill/>
        </xdr:spPr>
      </xdr:pic>
      <xdr:pic>
        <xdr:nvPicPr>
          <xdr:cNvPr id="185" name="Picture 639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/>
          <a:stretch>
            <a:fillRect/>
          </a:stretch>
        </xdr:blipFill>
        <xdr:spPr bwMode="auto">
          <a:xfrm>
            <a:off x="320" y="2253"/>
            <a:ext cx="103" cy="10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6</xdr:col>
      <xdr:colOff>381000</xdr:colOff>
      <xdr:row>41</xdr:row>
      <xdr:rowOff>85725</xdr:rowOff>
    </xdr:from>
    <xdr:to>
      <xdr:col>6</xdr:col>
      <xdr:colOff>1076325</xdr:colOff>
      <xdr:row>41</xdr:row>
      <xdr:rowOff>628650</xdr:rowOff>
    </xdr:to>
    <xdr:pic>
      <xdr:nvPicPr>
        <xdr:cNvPr id="186" name="Picture 6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25488900"/>
          <a:ext cx="695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428625</xdr:colOff>
      <xdr:row>42</xdr:row>
      <xdr:rowOff>85725</xdr:rowOff>
    </xdr:from>
    <xdr:to>
      <xdr:col>6</xdr:col>
      <xdr:colOff>1047750</xdr:colOff>
      <xdr:row>42</xdr:row>
      <xdr:rowOff>561975</xdr:rowOff>
    </xdr:to>
    <xdr:pic>
      <xdr:nvPicPr>
        <xdr:cNvPr id="187" name="Picture 6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0" y="26184225"/>
          <a:ext cx="619125" cy="4762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504825</xdr:colOff>
      <xdr:row>36</xdr:row>
      <xdr:rowOff>104775</xdr:rowOff>
    </xdr:from>
    <xdr:to>
      <xdr:col>6</xdr:col>
      <xdr:colOff>1333500</xdr:colOff>
      <xdr:row>36</xdr:row>
      <xdr:rowOff>107442</xdr:rowOff>
    </xdr:to>
    <xdr:pic>
      <xdr:nvPicPr>
        <xdr:cNvPr id="188" name="Picture 644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3943350" y="6076950"/>
          <a:ext cx="638175" cy="5905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466725</xdr:colOff>
      <xdr:row>37</xdr:row>
      <xdr:rowOff>133350</xdr:rowOff>
    </xdr:from>
    <xdr:to>
      <xdr:col>6</xdr:col>
      <xdr:colOff>1318260</xdr:colOff>
      <xdr:row>37</xdr:row>
      <xdr:rowOff>137160</xdr:rowOff>
    </xdr:to>
    <xdr:pic>
      <xdr:nvPicPr>
        <xdr:cNvPr id="189" name="Picture 645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3905250" y="6800850"/>
          <a:ext cx="676275" cy="5619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419100</xdr:colOff>
      <xdr:row>38</xdr:row>
      <xdr:rowOff>47625</xdr:rowOff>
    </xdr:from>
    <xdr:to>
      <xdr:col>6</xdr:col>
      <xdr:colOff>1076325</xdr:colOff>
      <xdr:row>38</xdr:row>
      <xdr:rowOff>619125</xdr:rowOff>
    </xdr:to>
    <xdr:pic>
      <xdr:nvPicPr>
        <xdr:cNvPr id="190" name="Picture 646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3228975" y="23364825"/>
          <a:ext cx="657225" cy="5715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409575</xdr:colOff>
      <xdr:row>47</xdr:row>
      <xdr:rowOff>85725</xdr:rowOff>
    </xdr:from>
    <xdr:to>
      <xdr:col>6</xdr:col>
      <xdr:colOff>1104900</xdr:colOff>
      <xdr:row>47</xdr:row>
      <xdr:rowOff>657225</xdr:rowOff>
    </xdr:to>
    <xdr:pic>
      <xdr:nvPicPr>
        <xdr:cNvPr id="191" name="Picture 647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219450" y="29660850"/>
          <a:ext cx="695325" cy="5715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428625</xdr:colOff>
      <xdr:row>33</xdr:row>
      <xdr:rowOff>66676</xdr:rowOff>
    </xdr:from>
    <xdr:to>
      <xdr:col>6</xdr:col>
      <xdr:colOff>1009650</xdr:colOff>
      <xdr:row>33</xdr:row>
      <xdr:rowOff>552450</xdr:rowOff>
    </xdr:to>
    <xdr:pic>
      <xdr:nvPicPr>
        <xdr:cNvPr id="192" name="Picture 652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3238500" y="19907251"/>
          <a:ext cx="581025" cy="4857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485775</xdr:colOff>
      <xdr:row>34</xdr:row>
      <xdr:rowOff>66674</xdr:rowOff>
    </xdr:from>
    <xdr:to>
      <xdr:col>6</xdr:col>
      <xdr:colOff>1066800</xdr:colOff>
      <xdr:row>34</xdr:row>
      <xdr:rowOff>552450</xdr:rowOff>
    </xdr:to>
    <xdr:pic>
      <xdr:nvPicPr>
        <xdr:cNvPr id="193" name="Picture 653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3295650" y="20602574"/>
          <a:ext cx="581025" cy="485776"/>
        </a:xfrm>
        <a:prstGeom prst="rect">
          <a:avLst/>
        </a:prstGeom>
        <a:noFill/>
      </xdr:spPr>
    </xdr:pic>
    <xdr:clientData/>
  </xdr:twoCellAnchor>
  <xdr:twoCellAnchor>
    <xdr:from>
      <xdr:col>6</xdr:col>
      <xdr:colOff>447675</xdr:colOff>
      <xdr:row>40</xdr:row>
      <xdr:rowOff>38100</xdr:rowOff>
    </xdr:from>
    <xdr:to>
      <xdr:col>6</xdr:col>
      <xdr:colOff>1019175</xdr:colOff>
      <xdr:row>40</xdr:row>
      <xdr:rowOff>523875</xdr:rowOff>
    </xdr:to>
    <xdr:pic>
      <xdr:nvPicPr>
        <xdr:cNvPr id="194" name="Picture 720" descr="Obraz 00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 t="18889" r="58492" b="23174"/>
        <a:stretch>
          <a:fillRect/>
        </a:stretch>
      </xdr:blipFill>
      <xdr:spPr bwMode="auto">
        <a:xfrm>
          <a:off x="3257550" y="24745950"/>
          <a:ext cx="571500" cy="4857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428625</xdr:colOff>
      <xdr:row>39</xdr:row>
      <xdr:rowOff>76200</xdr:rowOff>
    </xdr:from>
    <xdr:to>
      <xdr:col>6</xdr:col>
      <xdr:colOff>1095375</xdr:colOff>
      <xdr:row>39</xdr:row>
      <xdr:rowOff>647700</xdr:rowOff>
    </xdr:to>
    <xdr:pic>
      <xdr:nvPicPr>
        <xdr:cNvPr id="195" name="Picture 722" descr="Obraz 00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 l="18968" t="8571" r="23492" b="12857"/>
        <a:stretch>
          <a:fillRect/>
        </a:stretch>
      </xdr:blipFill>
      <xdr:spPr bwMode="auto">
        <a:xfrm>
          <a:off x="3238500" y="24088725"/>
          <a:ext cx="666750" cy="5715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400050</xdr:colOff>
      <xdr:row>48</xdr:row>
      <xdr:rowOff>76200</xdr:rowOff>
    </xdr:from>
    <xdr:to>
      <xdr:col>6</xdr:col>
      <xdr:colOff>1000125</xdr:colOff>
      <xdr:row>48</xdr:row>
      <xdr:rowOff>600075</xdr:rowOff>
    </xdr:to>
    <xdr:pic>
      <xdr:nvPicPr>
        <xdr:cNvPr id="196" name="Picture 62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09925" y="30346650"/>
          <a:ext cx="600075" cy="5238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352426</xdr:colOff>
      <xdr:row>49</xdr:row>
      <xdr:rowOff>114300</xdr:rowOff>
    </xdr:from>
    <xdr:to>
      <xdr:col>6</xdr:col>
      <xdr:colOff>1434466</xdr:colOff>
      <xdr:row>49</xdr:row>
      <xdr:rowOff>116967</xdr:rowOff>
    </xdr:to>
    <xdr:pic>
      <xdr:nvPicPr>
        <xdr:cNvPr id="197" name="Picture 62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rot="-5400000">
          <a:off x="4014788" y="15597188"/>
          <a:ext cx="504825" cy="9525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190500</xdr:colOff>
      <xdr:row>50</xdr:row>
      <xdr:rowOff>104774</xdr:rowOff>
    </xdr:from>
    <xdr:to>
      <xdr:col>6</xdr:col>
      <xdr:colOff>1440180</xdr:colOff>
      <xdr:row>50</xdr:row>
      <xdr:rowOff>106679</xdr:rowOff>
    </xdr:to>
    <xdr:pic>
      <xdr:nvPicPr>
        <xdr:cNvPr id="198" name="Picture 625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 rot="-5400000">
          <a:off x="4019550" y="16116299"/>
          <a:ext cx="485775" cy="12668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161925</xdr:colOff>
      <xdr:row>51</xdr:row>
      <xdr:rowOff>66675</xdr:rowOff>
    </xdr:from>
    <xdr:to>
      <xdr:col>6</xdr:col>
      <xdr:colOff>1838324</xdr:colOff>
      <xdr:row>51</xdr:row>
      <xdr:rowOff>581025</xdr:rowOff>
    </xdr:to>
    <xdr:pic>
      <xdr:nvPicPr>
        <xdr:cNvPr id="199" name="Picture 626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 rot="-5400000">
          <a:off x="5191125" y="33442275"/>
          <a:ext cx="514350" cy="167639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76201</xdr:colOff>
      <xdr:row>52</xdr:row>
      <xdr:rowOff>133350</xdr:rowOff>
    </xdr:from>
    <xdr:to>
      <xdr:col>6</xdr:col>
      <xdr:colOff>1450846</xdr:colOff>
      <xdr:row>52</xdr:row>
      <xdr:rowOff>137541</xdr:rowOff>
    </xdr:to>
    <xdr:pic>
      <xdr:nvPicPr>
        <xdr:cNvPr id="200" name="Picture 693"/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 rot="-5400000">
          <a:off x="4048124" y="32204027"/>
          <a:ext cx="466725" cy="153352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847725</xdr:colOff>
      <xdr:row>13</xdr:row>
      <xdr:rowOff>76199</xdr:rowOff>
    </xdr:from>
    <xdr:to>
      <xdr:col>6</xdr:col>
      <xdr:colOff>1628775</xdr:colOff>
      <xdr:row>13</xdr:row>
      <xdr:rowOff>828674</xdr:rowOff>
    </xdr:to>
    <xdr:pic>
      <xdr:nvPicPr>
        <xdr:cNvPr id="63" name="Picture 645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4057650" y="7534274"/>
          <a:ext cx="781050" cy="7524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781050</xdr:colOff>
      <xdr:row>14</xdr:row>
      <xdr:rowOff>123825</xdr:rowOff>
    </xdr:from>
    <xdr:to>
      <xdr:col>6</xdr:col>
      <xdr:colOff>1466850</xdr:colOff>
      <xdr:row>14</xdr:row>
      <xdr:rowOff>771525</xdr:rowOff>
    </xdr:to>
    <xdr:pic>
      <xdr:nvPicPr>
        <xdr:cNvPr id="64" name="Picture 645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3990975" y="8467725"/>
          <a:ext cx="685800" cy="6477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371475</xdr:colOff>
      <xdr:row>36</xdr:row>
      <xdr:rowOff>57150</xdr:rowOff>
    </xdr:from>
    <xdr:to>
      <xdr:col>6</xdr:col>
      <xdr:colOff>1057275</xdr:colOff>
      <xdr:row>36</xdr:row>
      <xdr:rowOff>628650</xdr:rowOff>
    </xdr:to>
    <xdr:pic>
      <xdr:nvPicPr>
        <xdr:cNvPr id="65" name="Picture 645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3181350" y="21983700"/>
          <a:ext cx="685800" cy="5715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409575</xdr:colOff>
      <xdr:row>37</xdr:row>
      <xdr:rowOff>47625</xdr:rowOff>
    </xdr:from>
    <xdr:to>
      <xdr:col>6</xdr:col>
      <xdr:colOff>1095375</xdr:colOff>
      <xdr:row>37</xdr:row>
      <xdr:rowOff>638175</xdr:rowOff>
    </xdr:to>
    <xdr:pic>
      <xdr:nvPicPr>
        <xdr:cNvPr id="66" name="Picture 645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3219450" y="22669500"/>
          <a:ext cx="685800" cy="5905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352425</xdr:colOff>
      <xdr:row>49</xdr:row>
      <xdr:rowOff>123825</xdr:rowOff>
    </xdr:from>
    <xdr:to>
      <xdr:col>6</xdr:col>
      <xdr:colOff>1323978</xdr:colOff>
      <xdr:row>49</xdr:row>
      <xdr:rowOff>628649</xdr:rowOff>
    </xdr:to>
    <xdr:pic>
      <xdr:nvPicPr>
        <xdr:cNvPr id="67" name="Picture 62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rot="-5400000">
          <a:off x="5033965" y="32456435"/>
          <a:ext cx="504824" cy="97155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409575</xdr:colOff>
      <xdr:row>27</xdr:row>
      <xdr:rowOff>95250</xdr:rowOff>
    </xdr:from>
    <xdr:to>
      <xdr:col>6</xdr:col>
      <xdr:colOff>1438275</xdr:colOff>
      <xdr:row>27</xdr:row>
      <xdr:rowOff>600074</xdr:rowOff>
    </xdr:to>
    <xdr:pic>
      <xdr:nvPicPr>
        <xdr:cNvPr id="68" name="Picture 62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rot="-5400000">
          <a:off x="3881438" y="18197512"/>
          <a:ext cx="504824" cy="10287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314324</xdr:colOff>
      <xdr:row>28</xdr:row>
      <xdr:rowOff>114300</xdr:rowOff>
    </xdr:from>
    <xdr:to>
      <xdr:col>6</xdr:col>
      <xdr:colOff>1581149</xdr:colOff>
      <xdr:row>28</xdr:row>
      <xdr:rowOff>619128</xdr:rowOff>
    </xdr:to>
    <xdr:pic>
      <xdr:nvPicPr>
        <xdr:cNvPr id="69" name="Picture 625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 rot="-5400000" flipH="1">
          <a:off x="3905248" y="18916651"/>
          <a:ext cx="504828" cy="12668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323850</xdr:colOff>
      <xdr:row>50</xdr:row>
      <xdr:rowOff>85725</xdr:rowOff>
    </xdr:from>
    <xdr:to>
      <xdr:col>6</xdr:col>
      <xdr:colOff>1504950</xdr:colOff>
      <xdr:row>50</xdr:row>
      <xdr:rowOff>590553</xdr:rowOff>
    </xdr:to>
    <xdr:pic>
      <xdr:nvPicPr>
        <xdr:cNvPr id="70" name="Picture 625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 rot="-5400000" flipH="1">
          <a:off x="5110161" y="33008889"/>
          <a:ext cx="504828" cy="11811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76200</xdr:colOff>
      <xdr:row>52</xdr:row>
      <xdr:rowOff>85722</xdr:rowOff>
    </xdr:from>
    <xdr:to>
      <xdr:col>6</xdr:col>
      <xdr:colOff>2076450</xdr:colOff>
      <xdr:row>52</xdr:row>
      <xdr:rowOff>552447</xdr:rowOff>
    </xdr:to>
    <xdr:pic>
      <xdr:nvPicPr>
        <xdr:cNvPr id="71" name="Picture 693"/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 rot="-5400000">
          <a:off x="5291137" y="33970910"/>
          <a:ext cx="466725" cy="20002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85725</xdr:colOff>
      <xdr:row>30</xdr:row>
      <xdr:rowOff>133349</xdr:rowOff>
    </xdr:from>
    <xdr:to>
      <xdr:col>6</xdr:col>
      <xdr:colOff>1895475</xdr:colOff>
      <xdr:row>30</xdr:row>
      <xdr:rowOff>600074</xdr:rowOff>
    </xdr:to>
    <xdr:pic>
      <xdr:nvPicPr>
        <xdr:cNvPr id="72" name="Picture 693"/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 rot="-5400000">
          <a:off x="3967162" y="20035837"/>
          <a:ext cx="466725" cy="18097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173</xdr:row>
      <xdr:rowOff>0</xdr:rowOff>
    </xdr:from>
    <xdr:to>
      <xdr:col>6</xdr:col>
      <xdr:colOff>0</xdr:colOff>
      <xdr:row>173</xdr:row>
      <xdr:rowOff>9525</xdr:rowOff>
    </xdr:to>
    <xdr:pic>
      <xdr:nvPicPr>
        <xdr:cNvPr id="2" name="Picture 44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" y="35842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0</xdr:colOff>
      <xdr:row>173</xdr:row>
      <xdr:rowOff>9525</xdr:rowOff>
    </xdr:to>
    <xdr:pic>
      <xdr:nvPicPr>
        <xdr:cNvPr id="3" name="Picture 484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" y="35842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76201</xdr:colOff>
      <xdr:row>3</xdr:row>
      <xdr:rowOff>133350</xdr:rowOff>
    </xdr:from>
    <xdr:to>
      <xdr:col>5</xdr:col>
      <xdr:colOff>66676</xdr:colOff>
      <xdr:row>4</xdr:row>
      <xdr:rowOff>714375</xdr:rowOff>
    </xdr:to>
    <xdr:pic>
      <xdr:nvPicPr>
        <xdr:cNvPr id="8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DF5001"/>
            </a:clrFrom>
            <a:clrTo>
              <a:srgbClr val="DF5001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90651" y="342900"/>
          <a:ext cx="10477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173</xdr:row>
      <xdr:rowOff>0</xdr:rowOff>
    </xdr:from>
    <xdr:to>
      <xdr:col>14</xdr:col>
      <xdr:colOff>123825</xdr:colOff>
      <xdr:row>173</xdr:row>
      <xdr:rowOff>9525</xdr:rowOff>
    </xdr:to>
    <xdr:pic>
      <xdr:nvPicPr>
        <xdr:cNvPr id="5" name="Picture 44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57825" y="39919275"/>
          <a:ext cx="8858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173</xdr:row>
      <xdr:rowOff>0</xdr:rowOff>
    </xdr:from>
    <xdr:to>
      <xdr:col>14</xdr:col>
      <xdr:colOff>123825</xdr:colOff>
      <xdr:row>173</xdr:row>
      <xdr:rowOff>9525</xdr:rowOff>
    </xdr:to>
    <xdr:pic>
      <xdr:nvPicPr>
        <xdr:cNvPr id="6" name="Picture 484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57825" y="39919275"/>
          <a:ext cx="8858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" name="Picture 44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6800" y="2105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" name="Picture 484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6800" y="2105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200025</xdr:colOff>
      <xdr:row>27</xdr:row>
      <xdr:rowOff>104775</xdr:rowOff>
    </xdr:from>
    <xdr:to>
      <xdr:col>3</xdr:col>
      <xdr:colOff>1099185</xdr:colOff>
      <xdr:row>27</xdr:row>
      <xdr:rowOff>923925</xdr:rowOff>
    </xdr:to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28975" y="20193000"/>
          <a:ext cx="899160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171450</xdr:colOff>
      <xdr:row>10</xdr:row>
      <xdr:rowOff>133352</xdr:rowOff>
    </xdr:from>
    <xdr:to>
      <xdr:col>3</xdr:col>
      <xdr:colOff>1038987</xdr:colOff>
      <xdr:row>10</xdr:row>
      <xdr:rowOff>136398</xdr:rowOff>
    </xdr:to>
    <xdr:pic>
      <xdr:nvPicPr>
        <xdr:cNvPr id="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57600" y="2981327"/>
          <a:ext cx="927735" cy="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171451</xdr:colOff>
      <xdr:row>17</xdr:row>
      <xdr:rowOff>57150</xdr:rowOff>
    </xdr:from>
    <xdr:to>
      <xdr:col>3</xdr:col>
      <xdr:colOff>1039750</xdr:colOff>
      <xdr:row>17</xdr:row>
      <xdr:rowOff>904875</xdr:rowOff>
    </xdr:to>
    <xdr:pic>
      <xdr:nvPicPr>
        <xdr:cNvPr id="1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200401" y="10963275"/>
          <a:ext cx="868299" cy="847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161925</xdr:colOff>
      <xdr:row>14</xdr:row>
      <xdr:rowOff>57148</xdr:rowOff>
    </xdr:from>
    <xdr:to>
      <xdr:col>3</xdr:col>
      <xdr:colOff>1016127</xdr:colOff>
      <xdr:row>14</xdr:row>
      <xdr:rowOff>914399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0875" y="8020048"/>
          <a:ext cx="854202" cy="85725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219075</xdr:colOff>
      <xdr:row>11</xdr:row>
      <xdr:rowOff>66673</xdr:rowOff>
    </xdr:from>
    <xdr:to>
      <xdr:col>3</xdr:col>
      <xdr:colOff>1055370</xdr:colOff>
      <xdr:row>11</xdr:row>
      <xdr:rowOff>866775</xdr:rowOff>
    </xdr:to>
    <xdr:pic>
      <xdr:nvPicPr>
        <xdr:cNvPr id="1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248025" y="5086348"/>
          <a:ext cx="836295" cy="8001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209550</xdr:colOff>
      <xdr:row>12</xdr:row>
      <xdr:rowOff>47624</xdr:rowOff>
    </xdr:from>
    <xdr:to>
      <xdr:col>3</xdr:col>
      <xdr:colOff>1055370</xdr:colOff>
      <xdr:row>12</xdr:row>
      <xdr:rowOff>923925</xdr:rowOff>
    </xdr:to>
    <xdr:pic>
      <xdr:nvPicPr>
        <xdr:cNvPr id="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238500" y="6048374"/>
          <a:ext cx="845820" cy="8763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200025</xdr:colOff>
      <xdr:row>13</xdr:row>
      <xdr:rowOff>76200</xdr:rowOff>
    </xdr:from>
    <xdr:to>
      <xdr:col>3</xdr:col>
      <xdr:colOff>1055370</xdr:colOff>
      <xdr:row>13</xdr:row>
      <xdr:rowOff>914400</xdr:rowOff>
    </xdr:to>
    <xdr:pic>
      <xdr:nvPicPr>
        <xdr:cNvPr id="1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3228975" y="7058025"/>
          <a:ext cx="855345" cy="838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95251</xdr:colOff>
      <xdr:row>19</xdr:row>
      <xdr:rowOff>104774</xdr:rowOff>
    </xdr:from>
    <xdr:to>
      <xdr:col>3</xdr:col>
      <xdr:colOff>998601</xdr:colOff>
      <xdr:row>19</xdr:row>
      <xdr:rowOff>895350</xdr:rowOff>
    </xdr:to>
    <xdr:pic>
      <xdr:nvPicPr>
        <xdr:cNvPr id="1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3124201" y="12973049"/>
          <a:ext cx="903350" cy="7905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152400</xdr:colOff>
      <xdr:row>20</xdr:row>
      <xdr:rowOff>114299</xdr:rowOff>
    </xdr:from>
    <xdr:to>
      <xdr:col>3</xdr:col>
      <xdr:colOff>985647</xdr:colOff>
      <xdr:row>20</xdr:row>
      <xdr:rowOff>876300</xdr:rowOff>
    </xdr:to>
    <xdr:pic>
      <xdr:nvPicPr>
        <xdr:cNvPr id="1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181350" y="13963649"/>
          <a:ext cx="833247" cy="7620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190499</xdr:colOff>
      <xdr:row>21</xdr:row>
      <xdr:rowOff>95249</xdr:rowOff>
    </xdr:from>
    <xdr:to>
      <xdr:col>3</xdr:col>
      <xdr:colOff>1047369</xdr:colOff>
      <xdr:row>21</xdr:row>
      <xdr:rowOff>904874</xdr:rowOff>
    </xdr:to>
    <xdr:pic>
      <xdr:nvPicPr>
        <xdr:cNvPr id="1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3219449" y="14925674"/>
          <a:ext cx="856870" cy="809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228601</xdr:colOff>
      <xdr:row>23</xdr:row>
      <xdr:rowOff>152400</xdr:rowOff>
    </xdr:from>
    <xdr:to>
      <xdr:col>3</xdr:col>
      <xdr:colOff>708661</xdr:colOff>
      <xdr:row>23</xdr:row>
      <xdr:rowOff>154305</xdr:rowOff>
    </xdr:to>
    <xdr:pic>
      <xdr:nvPicPr>
        <xdr:cNvPr id="1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714751" y="16411575"/>
          <a:ext cx="884301" cy="7258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238125</xdr:colOff>
      <xdr:row>30</xdr:row>
      <xdr:rowOff>38100</xdr:rowOff>
    </xdr:from>
    <xdr:to>
      <xdr:col>3</xdr:col>
      <xdr:colOff>1139190</xdr:colOff>
      <xdr:row>30</xdr:row>
      <xdr:rowOff>838200</xdr:rowOff>
    </xdr:to>
    <xdr:pic>
      <xdr:nvPicPr>
        <xdr:cNvPr id="2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3267075" y="23069550"/>
          <a:ext cx="901065" cy="800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247650</xdr:colOff>
      <xdr:row>31</xdr:row>
      <xdr:rowOff>57149</xdr:rowOff>
    </xdr:from>
    <xdr:to>
      <xdr:col>3</xdr:col>
      <xdr:colOff>1082802</xdr:colOff>
      <xdr:row>31</xdr:row>
      <xdr:rowOff>866775</xdr:rowOff>
    </xdr:to>
    <xdr:pic>
      <xdr:nvPicPr>
        <xdr:cNvPr id="2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276600" y="24069674"/>
          <a:ext cx="835152" cy="8096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219075</xdr:colOff>
      <xdr:row>10</xdr:row>
      <xdr:rowOff>123824</xdr:rowOff>
    </xdr:from>
    <xdr:to>
      <xdr:col>3</xdr:col>
      <xdr:colOff>1034415</xdr:colOff>
      <xdr:row>10</xdr:row>
      <xdr:rowOff>1038225</xdr:rowOff>
    </xdr:to>
    <xdr:pic>
      <xdr:nvPicPr>
        <xdr:cNvPr id="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248025" y="3933824"/>
          <a:ext cx="815340" cy="9144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</xdr:col>
      <xdr:colOff>194032</xdr:colOff>
      <xdr:row>0</xdr:row>
      <xdr:rowOff>74916</xdr:rowOff>
    </xdr:from>
    <xdr:to>
      <xdr:col>1</xdr:col>
      <xdr:colOff>1175107</xdr:colOff>
      <xdr:row>3</xdr:row>
      <xdr:rowOff>42809</xdr:rowOff>
    </xdr:to>
    <xdr:pic>
      <xdr:nvPicPr>
        <xdr:cNvPr id="27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DF5001"/>
            </a:clrFrom>
            <a:clrTo>
              <a:srgbClr val="DF5001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79650" y="74916"/>
          <a:ext cx="981075" cy="781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76201</xdr:colOff>
      <xdr:row>15</xdr:row>
      <xdr:rowOff>47624</xdr:rowOff>
    </xdr:from>
    <xdr:to>
      <xdr:col>3</xdr:col>
      <xdr:colOff>1138809</xdr:colOff>
      <xdr:row>15</xdr:row>
      <xdr:rowOff>895350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105151" y="8991599"/>
          <a:ext cx="1062608" cy="84772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3</xdr:col>
      <xdr:colOff>142876</xdr:colOff>
      <xdr:row>16</xdr:row>
      <xdr:rowOff>38099</xdr:rowOff>
    </xdr:from>
    <xdr:to>
      <xdr:col>3</xdr:col>
      <xdr:colOff>1004697</xdr:colOff>
      <xdr:row>16</xdr:row>
      <xdr:rowOff>885824</xdr:rowOff>
    </xdr:to>
    <xdr:pic>
      <xdr:nvPicPr>
        <xdr:cNvPr id="2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3171826" y="9963149"/>
          <a:ext cx="861821" cy="847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142875</xdr:colOff>
      <xdr:row>18</xdr:row>
      <xdr:rowOff>104775</xdr:rowOff>
    </xdr:from>
    <xdr:to>
      <xdr:col>3</xdr:col>
      <xdr:colOff>1079373</xdr:colOff>
      <xdr:row>18</xdr:row>
      <xdr:rowOff>885825</xdr:rowOff>
    </xdr:to>
    <xdr:pic>
      <xdr:nvPicPr>
        <xdr:cNvPr id="30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3171825" y="11991975"/>
          <a:ext cx="936498" cy="781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219075</xdr:colOff>
      <xdr:row>25</xdr:row>
      <xdr:rowOff>76201</xdr:rowOff>
    </xdr:from>
    <xdr:to>
      <xdr:col>3</xdr:col>
      <xdr:colOff>1099185</xdr:colOff>
      <xdr:row>25</xdr:row>
      <xdr:rowOff>866775</xdr:rowOff>
    </xdr:to>
    <xdr:pic>
      <xdr:nvPicPr>
        <xdr:cNvPr id="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248025" y="18202276"/>
          <a:ext cx="880110" cy="7905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200025</xdr:colOff>
      <xdr:row>24</xdr:row>
      <xdr:rowOff>66676</xdr:rowOff>
    </xdr:from>
    <xdr:to>
      <xdr:col>3</xdr:col>
      <xdr:colOff>1153668</xdr:colOff>
      <xdr:row>24</xdr:row>
      <xdr:rowOff>866775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3228975" y="17211676"/>
          <a:ext cx="953643" cy="8000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228601</xdr:colOff>
      <xdr:row>23</xdr:row>
      <xdr:rowOff>152400</xdr:rowOff>
    </xdr:from>
    <xdr:to>
      <xdr:col>3</xdr:col>
      <xdr:colOff>1179958</xdr:colOff>
      <xdr:row>23</xdr:row>
      <xdr:rowOff>156591</xdr:rowOff>
    </xdr:to>
    <xdr:pic>
      <xdr:nvPicPr>
        <xdr:cNvPr id="3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3714751" y="16411575"/>
          <a:ext cx="884301" cy="7258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190501</xdr:colOff>
      <xdr:row>26</xdr:row>
      <xdr:rowOff>104775</xdr:rowOff>
    </xdr:from>
    <xdr:to>
      <xdr:col>3</xdr:col>
      <xdr:colOff>1138048</xdr:colOff>
      <xdr:row>26</xdr:row>
      <xdr:rowOff>885825</xdr:rowOff>
    </xdr:to>
    <xdr:pic>
      <xdr:nvPicPr>
        <xdr:cNvPr id="34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3219451" y="19211925"/>
          <a:ext cx="947547" cy="781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161926</xdr:colOff>
      <xdr:row>29</xdr:row>
      <xdr:rowOff>66676</xdr:rowOff>
    </xdr:from>
    <xdr:to>
      <xdr:col>3</xdr:col>
      <xdr:colOff>1143381</xdr:colOff>
      <xdr:row>29</xdr:row>
      <xdr:rowOff>838200</xdr:rowOff>
    </xdr:to>
    <xdr:pic>
      <xdr:nvPicPr>
        <xdr:cNvPr id="3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3190876" y="22117051"/>
          <a:ext cx="981455" cy="7715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228600</xdr:colOff>
      <xdr:row>28</xdr:row>
      <xdr:rowOff>104774</xdr:rowOff>
    </xdr:from>
    <xdr:to>
      <xdr:col>3</xdr:col>
      <xdr:colOff>1075563</xdr:colOff>
      <xdr:row>28</xdr:row>
      <xdr:rowOff>876299</xdr:rowOff>
    </xdr:to>
    <xdr:pic>
      <xdr:nvPicPr>
        <xdr:cNvPr id="36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3257550" y="21174074"/>
          <a:ext cx="846963" cy="771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180975</xdr:colOff>
      <xdr:row>23</xdr:row>
      <xdr:rowOff>66675</xdr:rowOff>
    </xdr:from>
    <xdr:to>
      <xdr:col>3</xdr:col>
      <xdr:colOff>1065276</xdr:colOff>
      <xdr:row>23</xdr:row>
      <xdr:rowOff>792480</xdr:rowOff>
    </xdr:to>
    <xdr:pic>
      <xdr:nvPicPr>
        <xdr:cNvPr id="3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3209925" y="16230600"/>
          <a:ext cx="884301" cy="7258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63"/>
  <sheetViews>
    <sheetView view="pageBreakPreview" zoomScaleSheetLayoutView="100" workbookViewId="0">
      <selection activeCell="K1" sqref="K1:L1048576"/>
    </sheetView>
  </sheetViews>
  <sheetFormatPr defaultRowHeight="15"/>
  <cols>
    <col min="1" max="2" width="0.28515625" style="1" customWidth="1"/>
    <col min="4" max="4" width="9.140625" style="93"/>
    <col min="5" max="5" width="31.42578125" style="1" customWidth="1"/>
    <col min="6" max="6" width="16.42578125" style="1" customWidth="1"/>
    <col min="7" max="7" width="31.28515625" style="1" customWidth="1"/>
    <col min="8" max="8" width="21.140625" style="4" hidden="1" customWidth="1"/>
    <col min="9" max="9" width="15.42578125" style="4" hidden="1" customWidth="1"/>
    <col min="10" max="10" width="18" style="49" hidden="1" customWidth="1"/>
    <col min="11" max="11" width="14.28515625" style="71" customWidth="1"/>
    <col min="12" max="16384" width="9.140625" style="1"/>
  </cols>
  <sheetData>
    <row r="1" spans="5:11" ht="15.75" customHeight="1">
      <c r="K1" s="138"/>
    </row>
    <row r="2" spans="5:11" ht="15" customHeight="1">
      <c r="E2" s="66"/>
      <c r="K2" s="139"/>
    </row>
    <row r="3" spans="5:11" ht="15" customHeight="1">
      <c r="K3" s="139"/>
    </row>
    <row r="4" spans="5:11" s="3" customFormat="1" ht="14.25" customHeight="1">
      <c r="K4" s="70"/>
    </row>
    <row r="5" spans="5:11" s="3" customFormat="1" ht="18.75" customHeight="1">
      <c r="E5" s="210" t="s">
        <v>468</v>
      </c>
      <c r="F5" s="210"/>
      <c r="G5" s="210"/>
      <c r="H5" s="210"/>
      <c r="I5" s="210"/>
      <c r="J5" s="210"/>
      <c r="K5" s="63"/>
    </row>
    <row r="6" spans="5:11" s="3" customFormat="1" ht="18.75" customHeight="1">
      <c r="E6" s="67"/>
      <c r="F6" s="68"/>
      <c r="G6" s="68"/>
      <c r="H6" s="68"/>
      <c r="I6" s="68"/>
      <c r="J6" s="69"/>
      <c r="K6" s="63"/>
    </row>
    <row r="7" spans="5:11" s="3" customFormat="1" ht="18.75" customHeight="1" thickBot="1">
      <c r="E7" s="210" t="s">
        <v>186</v>
      </c>
      <c r="F7" s="210"/>
      <c r="G7" s="210"/>
      <c r="H7" s="210"/>
      <c r="I7" s="67"/>
      <c r="J7" s="69"/>
      <c r="K7" s="63"/>
    </row>
    <row r="8" spans="5:11" s="5" customFormat="1" ht="48" customHeight="1" thickBot="1">
      <c r="E8" s="158" t="s">
        <v>0</v>
      </c>
      <c r="F8" s="159" t="s">
        <v>1</v>
      </c>
      <c r="G8" s="159" t="s">
        <v>2</v>
      </c>
      <c r="H8" s="160" t="s">
        <v>459</v>
      </c>
      <c r="I8" s="160" t="s">
        <v>459</v>
      </c>
      <c r="J8" s="161" t="s">
        <v>3</v>
      </c>
      <c r="K8" s="162" t="s">
        <v>3</v>
      </c>
    </row>
    <row r="9" spans="5:11" s="5" customFormat="1" ht="29.25" customHeight="1" thickBot="1">
      <c r="E9" s="6" t="s">
        <v>4</v>
      </c>
      <c r="F9" s="7"/>
      <c r="G9" s="7"/>
      <c r="H9" s="8"/>
      <c r="I9" s="8"/>
      <c r="J9" s="59"/>
      <c r="K9" s="157" t="s">
        <v>466</v>
      </c>
    </row>
    <row r="10" spans="5:11" ht="81.75" customHeight="1">
      <c r="E10" s="154" t="s">
        <v>399</v>
      </c>
      <c r="F10" s="155">
        <v>22000812</v>
      </c>
      <c r="G10" s="155"/>
      <c r="H10" s="156">
        <v>3.9</v>
      </c>
      <c r="I10" s="156">
        <f>H10*0.7</f>
        <v>2.73</v>
      </c>
      <c r="J10" s="143">
        <f>I10*210</f>
        <v>573.29999999999995</v>
      </c>
      <c r="K10" s="163">
        <v>840</v>
      </c>
    </row>
    <row r="11" spans="5:11" ht="72" customHeight="1">
      <c r="E11" s="140" t="s">
        <v>391</v>
      </c>
      <c r="F11" s="141">
        <v>22000712</v>
      </c>
      <c r="G11" s="141"/>
      <c r="H11" s="142">
        <v>3.49</v>
      </c>
      <c r="I11" s="142">
        <f t="shared" ref="I11:I53" si="0">H11*0.7</f>
        <v>2.4430000000000001</v>
      </c>
      <c r="J11" s="143">
        <f t="shared" ref="J11:J53" si="1">I11*210</f>
        <v>513.03</v>
      </c>
      <c r="K11" s="164">
        <v>752</v>
      </c>
    </row>
    <row r="12" spans="5:11" ht="69" customHeight="1">
      <c r="E12" s="140" t="s">
        <v>397</v>
      </c>
      <c r="F12" s="141">
        <v>22000512</v>
      </c>
      <c r="G12" s="141"/>
      <c r="H12" s="142">
        <v>2.65</v>
      </c>
      <c r="I12" s="142">
        <f t="shared" si="0"/>
        <v>1.8549999999999998</v>
      </c>
      <c r="J12" s="143">
        <f t="shared" si="1"/>
        <v>389.54999999999995</v>
      </c>
      <c r="K12" s="164">
        <v>571</v>
      </c>
    </row>
    <row r="13" spans="5:11" ht="78.75" customHeight="1">
      <c r="E13" s="140" t="s">
        <v>401</v>
      </c>
      <c r="F13" s="141">
        <v>22001512</v>
      </c>
      <c r="G13" s="141"/>
      <c r="H13" s="142">
        <v>6.54</v>
      </c>
      <c r="I13" s="142">
        <f t="shared" si="0"/>
        <v>4.5779999999999994</v>
      </c>
      <c r="J13" s="143">
        <f t="shared" si="1"/>
        <v>961.37999999999988</v>
      </c>
      <c r="K13" s="164">
        <v>1408</v>
      </c>
    </row>
    <row r="14" spans="5:11" ht="69.75" customHeight="1">
      <c r="E14" s="140" t="s">
        <v>405</v>
      </c>
      <c r="F14" s="141">
        <v>22004712</v>
      </c>
      <c r="G14" s="141"/>
      <c r="H14" s="142">
        <v>5.28</v>
      </c>
      <c r="I14" s="142">
        <f t="shared" si="0"/>
        <v>3.6959999999999997</v>
      </c>
      <c r="J14" s="143">
        <f t="shared" si="1"/>
        <v>776.16</v>
      </c>
      <c r="K14" s="164">
        <v>1137</v>
      </c>
    </row>
    <row r="15" spans="5:11" ht="67.5" customHeight="1">
      <c r="E15" s="140" t="s">
        <v>422</v>
      </c>
      <c r="F15" s="141">
        <v>22015712</v>
      </c>
      <c r="G15" s="141"/>
      <c r="H15" s="142">
        <v>13.31</v>
      </c>
      <c r="I15" s="142">
        <f t="shared" si="0"/>
        <v>9.3170000000000002</v>
      </c>
      <c r="J15" s="143">
        <f t="shared" si="1"/>
        <v>1956.57</v>
      </c>
      <c r="K15" s="164">
        <v>2865</v>
      </c>
    </row>
    <row r="16" spans="5:11" ht="64.5" customHeight="1">
      <c r="E16" s="140" t="s">
        <v>407</v>
      </c>
      <c r="F16" s="141">
        <v>22004912</v>
      </c>
      <c r="G16" s="141"/>
      <c r="H16" s="142">
        <v>15.13</v>
      </c>
      <c r="I16" s="142">
        <f t="shared" si="0"/>
        <v>10.590999999999999</v>
      </c>
      <c r="J16" s="143">
        <f t="shared" si="1"/>
        <v>2224.1099999999997</v>
      </c>
      <c r="K16" s="164">
        <v>3257</v>
      </c>
    </row>
    <row r="17" spans="5:11" ht="54.75" customHeight="1">
      <c r="E17" s="140" t="s">
        <v>424</v>
      </c>
      <c r="F17" s="141">
        <v>22029112</v>
      </c>
      <c r="G17" s="141"/>
      <c r="H17" s="142">
        <v>16.64</v>
      </c>
      <c r="I17" s="142">
        <f t="shared" si="0"/>
        <v>11.648</v>
      </c>
      <c r="J17" s="143">
        <f t="shared" si="1"/>
        <v>2446.08</v>
      </c>
      <c r="K17" s="164">
        <v>3582</v>
      </c>
    </row>
    <row r="18" spans="5:11" ht="54.75" customHeight="1">
      <c r="E18" s="140" t="s">
        <v>426</v>
      </c>
      <c r="F18" s="141">
        <v>22034312</v>
      </c>
      <c r="G18" s="141"/>
      <c r="H18" s="142">
        <v>6.93</v>
      </c>
      <c r="I18" s="142">
        <f t="shared" si="0"/>
        <v>4.8509999999999991</v>
      </c>
      <c r="J18" s="143">
        <f t="shared" si="1"/>
        <v>1018.7099999999998</v>
      </c>
      <c r="K18" s="164">
        <v>1492</v>
      </c>
    </row>
    <row r="19" spans="5:11" ht="65.25" customHeight="1">
      <c r="E19" s="140" t="s">
        <v>403</v>
      </c>
      <c r="F19" s="141">
        <v>22004012</v>
      </c>
      <c r="G19" s="141"/>
      <c r="H19" s="142">
        <v>15.64</v>
      </c>
      <c r="I19" s="142">
        <f t="shared" si="0"/>
        <v>10.948</v>
      </c>
      <c r="J19" s="143">
        <f t="shared" si="1"/>
        <v>2299.08</v>
      </c>
      <c r="K19" s="164">
        <v>3367</v>
      </c>
    </row>
    <row r="20" spans="5:11" ht="65.25" customHeight="1">
      <c r="E20" s="140" t="s">
        <v>420</v>
      </c>
      <c r="F20" s="141">
        <v>22014012</v>
      </c>
      <c r="G20" s="141"/>
      <c r="H20" s="142">
        <v>21.3</v>
      </c>
      <c r="I20" s="142">
        <f t="shared" si="0"/>
        <v>14.91</v>
      </c>
      <c r="J20" s="143">
        <f t="shared" si="1"/>
        <v>3131.1</v>
      </c>
      <c r="K20" s="164">
        <v>4585</v>
      </c>
    </row>
    <row r="21" spans="5:11" ht="54.75" customHeight="1">
      <c r="E21" s="140" t="s">
        <v>409</v>
      </c>
      <c r="F21" s="141">
        <v>22010712</v>
      </c>
      <c r="G21" s="141"/>
      <c r="H21" s="142">
        <v>3.25</v>
      </c>
      <c r="I21" s="142">
        <f t="shared" si="0"/>
        <v>2.2749999999999999</v>
      </c>
      <c r="J21" s="143">
        <f t="shared" si="1"/>
        <v>477.75</v>
      </c>
      <c r="K21" s="164">
        <v>700</v>
      </c>
    </row>
    <row r="22" spans="5:11" ht="54.75" customHeight="1">
      <c r="E22" s="140" t="s">
        <v>411</v>
      </c>
      <c r="F22" s="141">
        <v>22010812</v>
      </c>
      <c r="G22" s="141"/>
      <c r="H22" s="142">
        <v>4.87</v>
      </c>
      <c r="I22" s="142">
        <f t="shared" si="0"/>
        <v>3.4089999999999998</v>
      </c>
      <c r="J22" s="143">
        <f t="shared" si="1"/>
        <v>715.89</v>
      </c>
      <c r="K22" s="164">
        <v>1049</v>
      </c>
    </row>
    <row r="23" spans="5:11" ht="68.25" customHeight="1">
      <c r="E23" s="140" t="s">
        <v>469</v>
      </c>
      <c r="F23" s="141">
        <v>22010912</v>
      </c>
      <c r="G23" s="141"/>
      <c r="H23" s="142">
        <v>5.9</v>
      </c>
      <c r="I23" s="142">
        <f t="shared" si="0"/>
        <v>4.13</v>
      </c>
      <c r="J23" s="143">
        <f t="shared" si="1"/>
        <v>867.3</v>
      </c>
      <c r="K23" s="164">
        <v>1270</v>
      </c>
    </row>
    <row r="24" spans="5:11" ht="62.25" customHeight="1">
      <c r="E24" s="140" t="s">
        <v>393</v>
      </c>
      <c r="F24" s="141">
        <v>22010012</v>
      </c>
      <c r="G24" s="141"/>
      <c r="H24" s="142">
        <v>28.9</v>
      </c>
      <c r="I24" s="142">
        <f t="shared" si="0"/>
        <v>20.229999999999997</v>
      </c>
      <c r="J24" s="143">
        <f t="shared" si="1"/>
        <v>4248.2999999999993</v>
      </c>
      <c r="K24" s="164">
        <v>6221</v>
      </c>
    </row>
    <row r="25" spans="5:11" ht="67.5" customHeight="1">
      <c r="E25" s="140" t="s">
        <v>5</v>
      </c>
      <c r="F25" s="141" t="s">
        <v>6</v>
      </c>
      <c r="G25" s="141"/>
      <c r="H25" s="142">
        <v>99.99</v>
      </c>
      <c r="I25" s="142">
        <f t="shared" si="0"/>
        <v>69.992999999999995</v>
      </c>
      <c r="J25" s="143">
        <f t="shared" si="1"/>
        <v>14698.529999999999</v>
      </c>
      <c r="K25" s="164">
        <v>21523</v>
      </c>
    </row>
    <row r="26" spans="5:11" ht="54.75" customHeight="1">
      <c r="E26" s="140" t="s">
        <v>395</v>
      </c>
      <c r="F26" s="141" t="s">
        <v>7</v>
      </c>
      <c r="G26" s="141"/>
      <c r="H26" s="142">
        <v>17.899999999999999</v>
      </c>
      <c r="I26" s="142">
        <f t="shared" si="0"/>
        <v>12.529999999999998</v>
      </c>
      <c r="J26" s="143">
        <f t="shared" si="1"/>
        <v>2631.2999999999993</v>
      </c>
      <c r="K26" s="164">
        <v>3853</v>
      </c>
    </row>
    <row r="27" spans="5:11" ht="64.5" customHeight="1">
      <c r="E27" s="140" t="s">
        <v>413</v>
      </c>
      <c r="F27" s="141">
        <v>22011612</v>
      </c>
      <c r="G27" s="141"/>
      <c r="H27" s="142">
        <v>0.7</v>
      </c>
      <c r="I27" s="142">
        <f t="shared" si="0"/>
        <v>0.48999999999999994</v>
      </c>
      <c r="J27" s="143">
        <f t="shared" si="1"/>
        <v>102.89999999999999</v>
      </c>
      <c r="K27" s="164">
        <v>151</v>
      </c>
    </row>
    <row r="28" spans="5:11" ht="64.5" customHeight="1">
      <c r="E28" s="140" t="s">
        <v>415</v>
      </c>
      <c r="F28" s="141">
        <v>22011712</v>
      </c>
      <c r="G28" s="141"/>
      <c r="H28" s="142">
        <v>1.3</v>
      </c>
      <c r="I28" s="142">
        <f t="shared" si="0"/>
        <v>0.90999999999999992</v>
      </c>
      <c r="J28" s="143">
        <f t="shared" si="1"/>
        <v>191.1</v>
      </c>
      <c r="K28" s="164">
        <v>280</v>
      </c>
    </row>
    <row r="29" spans="5:11" ht="54.75" customHeight="1">
      <c r="E29" s="140" t="s">
        <v>417</v>
      </c>
      <c r="F29" s="141">
        <v>22011812</v>
      </c>
      <c r="G29" s="141"/>
      <c r="H29" s="142">
        <v>2.1</v>
      </c>
      <c r="I29" s="142">
        <f t="shared" si="0"/>
        <v>1.47</v>
      </c>
      <c r="J29" s="143">
        <f t="shared" si="1"/>
        <v>308.7</v>
      </c>
      <c r="K29" s="164">
        <v>453</v>
      </c>
    </row>
    <row r="30" spans="5:11" ht="54.75" customHeight="1">
      <c r="E30" s="140" t="s">
        <v>389</v>
      </c>
      <c r="F30" s="141">
        <v>22011912</v>
      </c>
      <c r="G30" s="141"/>
      <c r="H30" s="142">
        <v>2.99</v>
      </c>
      <c r="I30" s="142">
        <f t="shared" si="0"/>
        <v>2.093</v>
      </c>
      <c r="J30" s="143">
        <f t="shared" si="1"/>
        <v>439.53</v>
      </c>
      <c r="K30" s="164">
        <v>644</v>
      </c>
    </row>
    <row r="31" spans="5:11" ht="54.75" customHeight="1" thickBot="1">
      <c r="E31" s="144" t="s">
        <v>390</v>
      </c>
      <c r="F31" s="145">
        <v>22012012</v>
      </c>
      <c r="G31" s="145"/>
      <c r="H31" s="146">
        <v>5.7</v>
      </c>
      <c r="I31" s="146">
        <f t="shared" si="0"/>
        <v>3.9899999999999998</v>
      </c>
      <c r="J31" s="147">
        <f t="shared" si="1"/>
        <v>837.9</v>
      </c>
      <c r="K31" s="164">
        <v>1227</v>
      </c>
    </row>
    <row r="32" spans="5:11" s="9" customFormat="1" ht="41.25" customHeight="1" thickBot="1">
      <c r="E32" s="148" t="s">
        <v>8</v>
      </c>
      <c r="F32" s="149"/>
      <c r="G32" s="150"/>
      <c r="H32" s="151"/>
      <c r="I32" s="152"/>
      <c r="J32" s="153"/>
      <c r="K32" s="165"/>
    </row>
    <row r="33" spans="5:11" ht="54.75" customHeight="1">
      <c r="E33" s="154" t="s">
        <v>400</v>
      </c>
      <c r="F33" s="155">
        <v>22000813</v>
      </c>
      <c r="G33" s="155"/>
      <c r="H33" s="156">
        <v>3.9</v>
      </c>
      <c r="I33" s="156">
        <f t="shared" si="0"/>
        <v>2.73</v>
      </c>
      <c r="J33" s="143">
        <f t="shared" si="1"/>
        <v>573.29999999999995</v>
      </c>
      <c r="K33" s="164">
        <v>840</v>
      </c>
    </row>
    <row r="34" spans="5:11" ht="54.75" customHeight="1">
      <c r="E34" s="140" t="s">
        <v>398</v>
      </c>
      <c r="F34" s="141">
        <v>22000713</v>
      </c>
      <c r="G34" s="141"/>
      <c r="H34" s="142">
        <v>3.49</v>
      </c>
      <c r="I34" s="142">
        <f t="shared" si="0"/>
        <v>2.4430000000000001</v>
      </c>
      <c r="J34" s="143">
        <f t="shared" si="1"/>
        <v>513.03</v>
      </c>
      <c r="K34" s="164">
        <v>752</v>
      </c>
    </row>
    <row r="35" spans="5:11" ht="54.75" customHeight="1">
      <c r="E35" s="140" t="s">
        <v>396</v>
      </c>
      <c r="F35" s="141">
        <v>22000513</v>
      </c>
      <c r="G35" s="141"/>
      <c r="H35" s="142">
        <v>2.65</v>
      </c>
      <c r="I35" s="142">
        <f t="shared" si="0"/>
        <v>1.8549999999999998</v>
      </c>
      <c r="J35" s="143">
        <f t="shared" si="1"/>
        <v>389.54999999999995</v>
      </c>
      <c r="K35" s="164">
        <v>571</v>
      </c>
    </row>
    <row r="36" spans="5:11" ht="54.75" customHeight="1">
      <c r="E36" s="140" t="s">
        <v>402</v>
      </c>
      <c r="F36" s="141">
        <v>22001513</v>
      </c>
      <c r="G36" s="141"/>
      <c r="H36" s="142">
        <v>6.54</v>
      </c>
      <c r="I36" s="142">
        <f t="shared" si="0"/>
        <v>4.5779999999999994</v>
      </c>
      <c r="J36" s="143">
        <f t="shared" si="1"/>
        <v>961.37999999999988</v>
      </c>
      <c r="K36" s="164">
        <v>1408</v>
      </c>
    </row>
    <row r="37" spans="5:11" ht="54.75" customHeight="1">
      <c r="E37" s="140" t="s">
        <v>406</v>
      </c>
      <c r="F37" s="141">
        <v>22004713</v>
      </c>
      <c r="G37" s="141"/>
      <c r="H37" s="142">
        <v>5.28</v>
      </c>
      <c r="I37" s="142">
        <f t="shared" si="0"/>
        <v>3.6959999999999997</v>
      </c>
      <c r="J37" s="143">
        <f t="shared" si="1"/>
        <v>776.16</v>
      </c>
      <c r="K37" s="164">
        <v>1137</v>
      </c>
    </row>
    <row r="38" spans="5:11" ht="54.75" customHeight="1">
      <c r="E38" s="140" t="s">
        <v>423</v>
      </c>
      <c r="F38" s="141">
        <v>22015713</v>
      </c>
      <c r="G38" s="141"/>
      <c r="H38" s="142">
        <v>13.31</v>
      </c>
      <c r="I38" s="142">
        <f t="shared" si="0"/>
        <v>9.3170000000000002</v>
      </c>
      <c r="J38" s="143">
        <f t="shared" si="1"/>
        <v>1956.57</v>
      </c>
      <c r="K38" s="164">
        <v>2865</v>
      </c>
    </row>
    <row r="39" spans="5:11" ht="54.75" customHeight="1">
      <c r="E39" s="140" t="s">
        <v>408</v>
      </c>
      <c r="F39" s="141">
        <v>22004913</v>
      </c>
      <c r="G39" s="141"/>
      <c r="H39" s="142">
        <v>15.13</v>
      </c>
      <c r="I39" s="142">
        <f t="shared" si="0"/>
        <v>10.590999999999999</v>
      </c>
      <c r="J39" s="143">
        <f t="shared" si="1"/>
        <v>2224.1099999999997</v>
      </c>
      <c r="K39" s="164">
        <v>3257</v>
      </c>
    </row>
    <row r="40" spans="5:11" ht="54.75" customHeight="1">
      <c r="E40" s="140" t="s">
        <v>425</v>
      </c>
      <c r="F40" s="141">
        <v>22029113</v>
      </c>
      <c r="G40" s="141"/>
      <c r="H40" s="142">
        <v>16.64</v>
      </c>
      <c r="I40" s="142">
        <f t="shared" si="0"/>
        <v>11.648</v>
      </c>
      <c r="J40" s="143">
        <f t="shared" si="1"/>
        <v>2446.08</v>
      </c>
      <c r="K40" s="164">
        <v>3582</v>
      </c>
    </row>
    <row r="41" spans="5:11" ht="54.75" customHeight="1">
      <c r="E41" s="140" t="s">
        <v>427</v>
      </c>
      <c r="F41" s="141">
        <v>22034313</v>
      </c>
      <c r="G41" s="141"/>
      <c r="H41" s="142">
        <v>6.93</v>
      </c>
      <c r="I41" s="142">
        <f t="shared" si="0"/>
        <v>4.8509999999999991</v>
      </c>
      <c r="J41" s="143">
        <f t="shared" si="1"/>
        <v>1018.7099999999998</v>
      </c>
      <c r="K41" s="164">
        <v>1492</v>
      </c>
    </row>
    <row r="42" spans="5:11" ht="54.75" customHeight="1">
      <c r="E42" s="140" t="s">
        <v>404</v>
      </c>
      <c r="F42" s="141">
        <v>22004013</v>
      </c>
      <c r="G42" s="141"/>
      <c r="H42" s="142">
        <v>15.64</v>
      </c>
      <c r="I42" s="142">
        <f t="shared" si="0"/>
        <v>10.948</v>
      </c>
      <c r="J42" s="143">
        <f t="shared" si="1"/>
        <v>2299.08</v>
      </c>
      <c r="K42" s="164">
        <v>3367</v>
      </c>
    </row>
    <row r="43" spans="5:11" ht="54.75" customHeight="1">
      <c r="E43" s="140" t="s">
        <v>421</v>
      </c>
      <c r="F43" s="141">
        <v>22014013</v>
      </c>
      <c r="G43" s="141"/>
      <c r="H43" s="142">
        <v>21.3</v>
      </c>
      <c r="I43" s="142">
        <f t="shared" si="0"/>
        <v>14.91</v>
      </c>
      <c r="J43" s="143">
        <f t="shared" si="1"/>
        <v>3131.1</v>
      </c>
      <c r="K43" s="164">
        <v>4585</v>
      </c>
    </row>
    <row r="44" spans="5:11" ht="54.75" customHeight="1">
      <c r="E44" s="140" t="s">
        <v>410</v>
      </c>
      <c r="F44" s="141">
        <v>22010713</v>
      </c>
      <c r="G44" s="141"/>
      <c r="H44" s="142">
        <v>3.25</v>
      </c>
      <c r="I44" s="142">
        <f t="shared" si="0"/>
        <v>2.2749999999999999</v>
      </c>
      <c r="J44" s="143">
        <f t="shared" si="1"/>
        <v>477.75</v>
      </c>
      <c r="K44" s="164">
        <v>700</v>
      </c>
    </row>
    <row r="45" spans="5:11" ht="54.75" customHeight="1">
      <c r="E45" s="140" t="s">
        <v>412</v>
      </c>
      <c r="F45" s="141">
        <v>22010813</v>
      </c>
      <c r="G45" s="141"/>
      <c r="H45" s="142">
        <v>4.87</v>
      </c>
      <c r="I45" s="142">
        <f t="shared" si="0"/>
        <v>3.4089999999999998</v>
      </c>
      <c r="J45" s="143">
        <f t="shared" si="1"/>
        <v>715.89</v>
      </c>
      <c r="K45" s="164">
        <v>1049</v>
      </c>
    </row>
    <row r="46" spans="5:11" ht="54.75" customHeight="1">
      <c r="E46" s="140" t="s">
        <v>470</v>
      </c>
      <c r="F46" s="141">
        <v>22010913</v>
      </c>
      <c r="G46" s="141"/>
      <c r="H46" s="142">
        <v>5.9</v>
      </c>
      <c r="I46" s="142">
        <f t="shared" si="0"/>
        <v>4.13</v>
      </c>
      <c r="J46" s="143">
        <f t="shared" si="1"/>
        <v>867.3</v>
      </c>
      <c r="K46" s="164">
        <v>1270</v>
      </c>
    </row>
    <row r="47" spans="5:11" ht="54.75" customHeight="1">
      <c r="E47" s="140" t="s">
        <v>394</v>
      </c>
      <c r="F47" s="141">
        <v>22010013</v>
      </c>
      <c r="G47" s="141"/>
      <c r="H47" s="142">
        <v>28.9</v>
      </c>
      <c r="I47" s="142">
        <f t="shared" si="0"/>
        <v>20.229999999999997</v>
      </c>
      <c r="J47" s="143">
        <f t="shared" si="1"/>
        <v>4248.2999999999993</v>
      </c>
      <c r="K47" s="164">
        <v>6221</v>
      </c>
    </row>
    <row r="48" spans="5:11" ht="54.75" customHeight="1">
      <c r="E48" s="140" t="s">
        <v>9</v>
      </c>
      <c r="F48" s="141" t="s">
        <v>10</v>
      </c>
      <c r="G48" s="141"/>
      <c r="H48" s="142">
        <v>99.99</v>
      </c>
      <c r="I48" s="142">
        <f t="shared" si="0"/>
        <v>69.992999999999995</v>
      </c>
      <c r="J48" s="143">
        <f t="shared" si="1"/>
        <v>14698.529999999999</v>
      </c>
      <c r="K48" s="164">
        <v>21523</v>
      </c>
    </row>
    <row r="49" spans="5:11" ht="54.75" customHeight="1">
      <c r="E49" s="140" t="s">
        <v>414</v>
      </c>
      <c r="F49" s="141">
        <v>22011613</v>
      </c>
      <c r="G49" s="141"/>
      <c r="H49" s="142">
        <v>0.7</v>
      </c>
      <c r="I49" s="142">
        <f t="shared" si="0"/>
        <v>0.48999999999999994</v>
      </c>
      <c r="J49" s="143">
        <f t="shared" si="1"/>
        <v>102.89999999999999</v>
      </c>
      <c r="K49" s="164">
        <v>151</v>
      </c>
    </row>
    <row r="50" spans="5:11" ht="54.75" customHeight="1">
      <c r="E50" s="140" t="s">
        <v>416</v>
      </c>
      <c r="F50" s="141">
        <v>22011713</v>
      </c>
      <c r="G50" s="141"/>
      <c r="H50" s="142">
        <v>1.3</v>
      </c>
      <c r="I50" s="142">
        <f t="shared" si="0"/>
        <v>0.90999999999999992</v>
      </c>
      <c r="J50" s="143">
        <f t="shared" si="1"/>
        <v>191.1</v>
      </c>
      <c r="K50" s="164">
        <v>280</v>
      </c>
    </row>
    <row r="51" spans="5:11" ht="54.75" customHeight="1">
      <c r="E51" s="140" t="s">
        <v>418</v>
      </c>
      <c r="F51" s="141">
        <v>22011813</v>
      </c>
      <c r="G51" s="141"/>
      <c r="H51" s="142">
        <v>2.1</v>
      </c>
      <c r="I51" s="142">
        <f t="shared" si="0"/>
        <v>1.47</v>
      </c>
      <c r="J51" s="143">
        <f t="shared" si="1"/>
        <v>308.7</v>
      </c>
      <c r="K51" s="164">
        <v>453</v>
      </c>
    </row>
    <row r="52" spans="5:11" ht="54.75" customHeight="1">
      <c r="E52" s="140" t="s">
        <v>419</v>
      </c>
      <c r="F52" s="141">
        <v>22011913</v>
      </c>
      <c r="G52" s="141"/>
      <c r="H52" s="142">
        <v>2.99</v>
      </c>
      <c r="I52" s="142">
        <f t="shared" si="0"/>
        <v>2.093</v>
      </c>
      <c r="J52" s="143">
        <f t="shared" si="1"/>
        <v>439.53</v>
      </c>
      <c r="K52" s="164">
        <v>644</v>
      </c>
    </row>
    <row r="53" spans="5:11" ht="54.75" customHeight="1" thickBot="1">
      <c r="E53" s="144" t="s">
        <v>392</v>
      </c>
      <c r="F53" s="145">
        <v>22012013</v>
      </c>
      <c r="G53" s="145"/>
      <c r="H53" s="146">
        <v>5.7</v>
      </c>
      <c r="I53" s="146">
        <f t="shared" si="0"/>
        <v>3.9899999999999998</v>
      </c>
      <c r="J53" s="147">
        <f t="shared" si="1"/>
        <v>837.9</v>
      </c>
      <c r="K53" s="166">
        <v>1227</v>
      </c>
    </row>
    <row r="54" spans="5:11" ht="12.75" customHeight="1">
      <c r="E54" s="11"/>
      <c r="F54" s="11"/>
      <c r="G54" s="11"/>
    </row>
    <row r="55" spans="5:11" s="3" customFormat="1" ht="14.25" customHeight="1">
      <c r="E55" s="10"/>
      <c r="F55" s="209"/>
      <c r="G55" s="209"/>
      <c r="H55" s="209"/>
      <c r="I55" s="209"/>
      <c r="J55" s="209"/>
      <c r="K55" s="63"/>
    </row>
    <row r="56" spans="5:11" s="3" customFormat="1" ht="14.25" customHeight="1">
      <c r="E56" s="10"/>
      <c r="F56" s="209"/>
      <c r="G56" s="209"/>
      <c r="H56" s="209"/>
      <c r="I56" s="209"/>
      <c r="J56" s="209"/>
      <c r="K56" s="63"/>
    </row>
    <row r="57" spans="5:11" ht="12.75" customHeight="1">
      <c r="F57" s="10"/>
      <c r="G57" s="10"/>
      <c r="H57" s="12"/>
      <c r="I57" s="12"/>
      <c r="J57" s="50"/>
    </row>
    <row r="58" spans="5:11" s="3" customFormat="1" ht="14.25" customHeight="1">
      <c r="E58" s="10"/>
      <c r="F58" s="209"/>
      <c r="G58" s="209"/>
      <c r="H58" s="209"/>
      <c r="I58" s="209"/>
      <c r="J58" s="209"/>
      <c r="K58" s="63"/>
    </row>
    <row r="59" spans="5:11" s="3" customFormat="1" ht="14.25" customHeight="1">
      <c r="E59" s="10"/>
      <c r="F59" s="209"/>
      <c r="G59" s="209"/>
      <c r="H59" s="209"/>
      <c r="I59" s="209"/>
      <c r="J59" s="209"/>
      <c r="K59" s="63"/>
    </row>
    <row r="63" spans="5:11" ht="12.75" customHeight="1">
      <c r="G63" s="1" t="s">
        <v>11</v>
      </c>
    </row>
  </sheetData>
  <mergeCells count="6">
    <mergeCell ref="F55:J55"/>
    <mergeCell ref="F56:J56"/>
    <mergeCell ref="F58:J58"/>
    <mergeCell ref="F59:J59"/>
    <mergeCell ref="E5:J5"/>
    <mergeCell ref="E7:H7"/>
  </mergeCells>
  <pageMargins left="0.86614173228346458" right="0.19685039370078741" top="0.31496062992125984" bottom="0.62992125984251968" header="0.31496062992125984" footer="0.31496062992125984"/>
  <pageSetup paperSize="9" scale="49" orientation="portrait" horizontalDpi="180" verticalDpi="180" r:id="rId1"/>
  <rowBreaks count="1" manualBreakCount="1">
    <brk id="3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3"/>
  <sheetViews>
    <sheetView view="pageBreakPreview" topLeftCell="B171" zoomScaleSheetLayoutView="100" workbookViewId="0">
      <selection activeCell="M6" sqref="M6"/>
    </sheetView>
  </sheetViews>
  <sheetFormatPr defaultRowHeight="15"/>
  <cols>
    <col min="1" max="1" width="6.5703125" hidden="1" customWidth="1"/>
    <col min="2" max="2" width="6.5703125" customWidth="1"/>
    <col min="3" max="4" width="6.5703125" style="93" customWidth="1"/>
    <col min="5" max="5" width="15.85546875" style="65" customWidth="1"/>
    <col min="6" max="6" width="69.28515625" style="15" customWidth="1"/>
    <col min="7" max="7" width="0.140625" style="16" hidden="1" customWidth="1"/>
    <col min="8" max="8" width="0.28515625" style="13" hidden="1" customWidth="1"/>
    <col min="9" max="9" width="0.140625" style="13" hidden="1" customWidth="1"/>
    <col min="10" max="10" width="1" style="13" hidden="1" customWidth="1"/>
    <col min="11" max="11" width="10.85546875" style="53" hidden="1" customWidth="1"/>
    <col min="12" max="12" width="9.140625" style="80"/>
  </cols>
  <sheetData>
    <row r="1" spans="5:15" s="93" customFormat="1">
      <c r="E1" s="65"/>
      <c r="F1" s="15"/>
      <c r="G1" s="16"/>
      <c r="H1" s="13"/>
      <c r="I1" s="13"/>
      <c r="J1" s="13"/>
      <c r="K1" s="53"/>
      <c r="L1" s="94"/>
    </row>
    <row r="2" spans="5:15" s="93" customFormat="1" ht="1.5" customHeight="1">
      <c r="E2" s="65"/>
      <c r="F2" s="15"/>
      <c r="G2" s="16"/>
      <c r="H2" s="13"/>
      <c r="I2" s="13"/>
      <c r="J2" s="13"/>
      <c r="K2" s="53"/>
      <c r="L2" s="94"/>
    </row>
    <row r="3" spans="5:15" s="93" customFormat="1" hidden="1">
      <c r="E3" s="65"/>
      <c r="F3" s="15"/>
      <c r="G3" s="16"/>
      <c r="H3" s="13"/>
      <c r="I3" s="13"/>
      <c r="J3" s="13"/>
      <c r="K3" s="53"/>
      <c r="L3" s="94"/>
    </row>
    <row r="4" spans="5:15" s="3" customFormat="1" ht="40.5" customHeight="1">
      <c r="F4" s="205" t="s">
        <v>464</v>
      </c>
      <c r="G4" s="204"/>
      <c r="H4" s="204"/>
      <c r="I4" s="204"/>
      <c r="J4" s="204"/>
      <c r="K4" s="204"/>
      <c r="L4" s="220"/>
      <c r="M4" s="220"/>
    </row>
    <row r="5" spans="5:15" ht="58.5" customHeight="1">
      <c r="F5" s="203" t="s">
        <v>465</v>
      </c>
      <c r="L5" s="221"/>
      <c r="M5" s="221"/>
      <c r="N5" s="60"/>
      <c r="O5" s="60"/>
    </row>
    <row r="6" spans="5:15" s="17" customFormat="1" ht="62.25" customHeight="1">
      <c r="E6" s="64" t="s">
        <v>1</v>
      </c>
      <c r="F6" s="64" t="s">
        <v>12</v>
      </c>
      <c r="G6" s="61" t="s">
        <v>193</v>
      </c>
      <c r="H6" s="61" t="s">
        <v>13</v>
      </c>
      <c r="I6" s="61" t="s">
        <v>14</v>
      </c>
      <c r="J6" s="61" t="s">
        <v>193</v>
      </c>
      <c r="K6" s="62" t="s">
        <v>194</v>
      </c>
      <c r="L6" s="79" t="s">
        <v>194</v>
      </c>
    </row>
    <row r="7" spans="5:15" s="17" customFormat="1" ht="27" customHeight="1">
      <c r="E7" s="81"/>
      <c r="F7" s="81"/>
      <c r="G7" s="82"/>
      <c r="H7" s="82"/>
      <c r="I7" s="82"/>
      <c r="J7" s="82"/>
      <c r="K7" s="83"/>
      <c r="L7" s="84" t="s">
        <v>461</v>
      </c>
    </row>
    <row r="8" spans="5:15" s="18" customFormat="1" ht="18.75">
      <c r="E8" s="217" t="s">
        <v>15</v>
      </c>
      <c r="F8" s="218"/>
      <c r="G8" s="219"/>
      <c r="H8" s="95"/>
      <c r="I8" s="96"/>
      <c r="J8" s="96"/>
      <c r="K8" s="97"/>
      <c r="L8" s="98"/>
    </row>
    <row r="9" spans="5:15" s="18" customFormat="1" ht="36">
      <c r="E9" s="100" t="s">
        <v>195</v>
      </c>
      <c r="F9" s="101" t="s">
        <v>204</v>
      </c>
      <c r="G9" s="102">
        <v>3.35</v>
      </c>
      <c r="H9" s="103">
        <f>1-G11/I9</f>
        <v>-1.0452961672473782E-2</v>
      </c>
      <c r="I9" s="104">
        <v>2.87</v>
      </c>
      <c r="J9" s="104">
        <f>G9*0.7</f>
        <v>2.3449999999999998</v>
      </c>
      <c r="K9" s="105">
        <f>J9*210</f>
        <v>492.44999999999993</v>
      </c>
      <c r="L9" s="106">
        <v>722</v>
      </c>
    </row>
    <row r="10" spans="5:15" s="18" customFormat="1" ht="36">
      <c r="E10" s="100" t="s">
        <v>196</v>
      </c>
      <c r="F10" s="101" t="s">
        <v>205</v>
      </c>
      <c r="G10" s="102">
        <v>2.85</v>
      </c>
      <c r="H10" s="103">
        <f>1-G12/I10</f>
        <v>4.9999999999999933E-2</v>
      </c>
      <c r="I10" s="104">
        <v>3.32</v>
      </c>
      <c r="J10" s="104">
        <f t="shared" ref="J10:J73" si="0">G10*0.7</f>
        <v>1.9949999999999999</v>
      </c>
      <c r="K10" s="105">
        <f t="shared" ref="K10:K73" si="1">J10*210</f>
        <v>418.95</v>
      </c>
      <c r="L10" s="106">
        <v>614</v>
      </c>
    </row>
    <row r="11" spans="5:15" s="18" customFormat="1" ht="36">
      <c r="E11" s="100" t="s">
        <v>197</v>
      </c>
      <c r="F11" s="101" t="s">
        <v>206</v>
      </c>
      <c r="G11" s="102">
        <v>2.9</v>
      </c>
      <c r="H11" s="103">
        <f>1-G13/I11</f>
        <v>5.0000000000000044E-2</v>
      </c>
      <c r="I11" s="104">
        <v>3.45</v>
      </c>
      <c r="J11" s="104">
        <f t="shared" si="0"/>
        <v>2.0299999999999998</v>
      </c>
      <c r="K11" s="105">
        <f t="shared" si="1"/>
        <v>426.29999999999995</v>
      </c>
      <c r="L11" s="106">
        <v>625</v>
      </c>
    </row>
    <row r="12" spans="5:15" s="18" customFormat="1" ht="36">
      <c r="E12" s="100" t="s">
        <v>198</v>
      </c>
      <c r="F12" s="101" t="s">
        <v>207</v>
      </c>
      <c r="G12" s="102">
        <f>I10*0.95</f>
        <v>3.1539999999999999</v>
      </c>
      <c r="H12" s="103">
        <f>1-G14/I12</f>
        <v>5.0000000000000044E-2</v>
      </c>
      <c r="I12" s="104">
        <v>3.58</v>
      </c>
      <c r="J12" s="104">
        <f t="shared" si="0"/>
        <v>2.2077999999999998</v>
      </c>
      <c r="K12" s="105">
        <f t="shared" si="1"/>
        <v>463.63799999999998</v>
      </c>
      <c r="L12" s="106">
        <v>679</v>
      </c>
    </row>
    <row r="13" spans="5:15" s="18" customFormat="1" ht="36">
      <c r="E13" s="100" t="s">
        <v>199</v>
      </c>
      <c r="F13" s="101" t="s">
        <v>208</v>
      </c>
      <c r="G13" s="102">
        <f>I11*0.95</f>
        <v>3.2774999999999999</v>
      </c>
      <c r="H13" s="103">
        <f>1-G15/I13</f>
        <v>5.0000000000000044E-2</v>
      </c>
      <c r="I13" s="104">
        <v>3.71</v>
      </c>
      <c r="J13" s="104">
        <f t="shared" si="0"/>
        <v>2.2942499999999999</v>
      </c>
      <c r="K13" s="105">
        <f t="shared" si="1"/>
        <v>481.79249999999996</v>
      </c>
      <c r="L13" s="106">
        <v>706</v>
      </c>
    </row>
    <row r="14" spans="5:15" s="18" customFormat="1" ht="36">
      <c r="E14" s="100" t="s">
        <v>200</v>
      </c>
      <c r="F14" s="101" t="s">
        <v>209</v>
      </c>
      <c r="G14" s="102">
        <f>I12*0.95</f>
        <v>3.4009999999999998</v>
      </c>
      <c r="H14" s="103"/>
      <c r="I14" s="102"/>
      <c r="J14" s="104">
        <f t="shared" si="0"/>
        <v>2.3806999999999996</v>
      </c>
      <c r="K14" s="105">
        <f t="shared" si="1"/>
        <v>499.94699999999989</v>
      </c>
      <c r="L14" s="106">
        <v>733</v>
      </c>
    </row>
    <row r="15" spans="5:15" s="18" customFormat="1" ht="36">
      <c r="E15" s="100" t="s">
        <v>201</v>
      </c>
      <c r="F15" s="101" t="s">
        <v>210</v>
      </c>
      <c r="G15" s="102">
        <f>I13*0.95</f>
        <v>3.5244999999999997</v>
      </c>
      <c r="H15" s="103"/>
      <c r="I15" s="102"/>
      <c r="J15" s="104">
        <f t="shared" si="0"/>
        <v>2.4671499999999997</v>
      </c>
      <c r="K15" s="105">
        <f t="shared" si="1"/>
        <v>518.10149999999999</v>
      </c>
      <c r="L15" s="106">
        <v>759</v>
      </c>
    </row>
    <row r="16" spans="5:15" s="18" customFormat="1" ht="36">
      <c r="E16" s="100" t="s">
        <v>202</v>
      </c>
      <c r="F16" s="101" t="s">
        <v>211</v>
      </c>
      <c r="G16" s="102">
        <v>5</v>
      </c>
      <c r="H16" s="103">
        <f>1-G19/I16</f>
        <v>-2.6615969581748944E-2</v>
      </c>
      <c r="I16" s="104">
        <v>7.89</v>
      </c>
      <c r="J16" s="104">
        <f t="shared" si="0"/>
        <v>3.5</v>
      </c>
      <c r="K16" s="105">
        <f t="shared" si="1"/>
        <v>735</v>
      </c>
      <c r="L16" s="106">
        <v>1077</v>
      </c>
    </row>
    <row r="17" spans="5:12" s="18" customFormat="1" ht="36">
      <c r="E17" s="100" t="s">
        <v>203</v>
      </c>
      <c r="F17" s="101" t="s">
        <v>212</v>
      </c>
      <c r="G17" s="102">
        <v>5.0999999999999996</v>
      </c>
      <c r="H17" s="103">
        <f>1-G20/I17</f>
        <v>-5.580693815987936E-2</v>
      </c>
      <c r="I17" s="104">
        <v>6.63</v>
      </c>
      <c r="J17" s="104">
        <f t="shared" si="0"/>
        <v>3.5699999999999994</v>
      </c>
      <c r="K17" s="105">
        <f t="shared" si="1"/>
        <v>749.69999999999982</v>
      </c>
      <c r="L17" s="106">
        <v>1098</v>
      </c>
    </row>
    <row r="18" spans="5:12" s="18" customFormat="1" ht="18.75" customHeight="1">
      <c r="E18" s="213" t="s">
        <v>16</v>
      </c>
      <c r="F18" s="214"/>
      <c r="G18" s="114"/>
      <c r="H18" s="109"/>
      <c r="I18" s="110"/>
      <c r="J18" s="110">
        <f t="shared" si="0"/>
        <v>0</v>
      </c>
      <c r="K18" s="111"/>
      <c r="L18" s="206"/>
    </row>
    <row r="19" spans="5:12" s="18" customFormat="1" ht="36">
      <c r="E19" s="119" t="s">
        <v>213</v>
      </c>
      <c r="F19" s="120" t="s">
        <v>222</v>
      </c>
      <c r="G19" s="121">
        <v>8.1</v>
      </c>
      <c r="H19" s="122">
        <f t="shared" ref="H19:H25" si="2">1-G21/I19</f>
        <v>5.0000000000000044E-2</v>
      </c>
      <c r="I19" s="123">
        <v>7.37</v>
      </c>
      <c r="J19" s="123">
        <f t="shared" si="0"/>
        <v>5.669999999999999</v>
      </c>
      <c r="K19" s="124">
        <f t="shared" si="1"/>
        <v>1190.6999999999998</v>
      </c>
      <c r="L19" s="125">
        <v>1744</v>
      </c>
    </row>
    <row r="20" spans="5:12" s="18" customFormat="1" ht="36">
      <c r="E20" s="119" t="s">
        <v>214</v>
      </c>
      <c r="F20" s="120" t="s">
        <v>223</v>
      </c>
      <c r="G20" s="121">
        <v>7</v>
      </c>
      <c r="H20" s="122">
        <f t="shared" si="2"/>
        <v>5.0000000000000044E-2</v>
      </c>
      <c r="I20" s="123">
        <v>7.63</v>
      </c>
      <c r="J20" s="123">
        <f t="shared" si="0"/>
        <v>4.8999999999999995</v>
      </c>
      <c r="K20" s="124">
        <f t="shared" si="1"/>
        <v>1029</v>
      </c>
      <c r="L20" s="125">
        <v>1507</v>
      </c>
    </row>
    <row r="21" spans="5:12" s="18" customFormat="1" ht="36">
      <c r="E21" s="119" t="s">
        <v>215</v>
      </c>
      <c r="F21" s="120" t="s">
        <v>224</v>
      </c>
      <c r="G21" s="121">
        <f>I19*0.95</f>
        <v>7.0015000000000001</v>
      </c>
      <c r="H21" s="122">
        <f t="shared" si="2"/>
        <v>5.0000000000000044E-2</v>
      </c>
      <c r="I21" s="123">
        <v>7.89</v>
      </c>
      <c r="J21" s="123">
        <f t="shared" si="0"/>
        <v>4.9010499999999997</v>
      </c>
      <c r="K21" s="124">
        <f t="shared" si="1"/>
        <v>1029.2204999999999</v>
      </c>
      <c r="L21" s="125">
        <v>1508</v>
      </c>
    </row>
    <row r="22" spans="5:12" s="18" customFormat="1" ht="36">
      <c r="E22" s="119" t="s">
        <v>216</v>
      </c>
      <c r="F22" s="120" t="s">
        <v>225</v>
      </c>
      <c r="G22" s="121">
        <f>I20*0.95</f>
        <v>7.2484999999999999</v>
      </c>
      <c r="H22" s="122">
        <f t="shared" si="2"/>
        <v>5.0000000000000044E-2</v>
      </c>
      <c r="I22" s="123">
        <v>8.16</v>
      </c>
      <c r="J22" s="123">
        <f t="shared" si="0"/>
        <v>5.07395</v>
      </c>
      <c r="K22" s="124">
        <f t="shared" si="1"/>
        <v>1065.5295000000001</v>
      </c>
      <c r="L22" s="125">
        <v>1561</v>
      </c>
    </row>
    <row r="23" spans="5:12" s="18" customFormat="1" ht="36">
      <c r="E23" s="119" t="s">
        <v>217</v>
      </c>
      <c r="F23" s="120" t="s">
        <v>226</v>
      </c>
      <c r="G23" s="121">
        <f>I21*0.95</f>
        <v>7.4954999999999989</v>
      </c>
      <c r="H23" s="122">
        <f t="shared" si="2"/>
        <v>5.0000000000000044E-2</v>
      </c>
      <c r="I23" s="123">
        <v>8.5299999999999994</v>
      </c>
      <c r="J23" s="123">
        <f t="shared" si="0"/>
        <v>5.2468499999999993</v>
      </c>
      <c r="K23" s="124">
        <f t="shared" si="1"/>
        <v>1101.8384999999998</v>
      </c>
      <c r="L23" s="125">
        <v>1614</v>
      </c>
    </row>
    <row r="24" spans="5:12" s="18" customFormat="1" ht="36">
      <c r="E24" s="119" t="s">
        <v>218</v>
      </c>
      <c r="F24" s="120" t="s">
        <v>227</v>
      </c>
      <c r="G24" s="121">
        <f>I22*0.95</f>
        <v>7.7519999999999998</v>
      </c>
      <c r="H24" s="122">
        <f t="shared" si="2"/>
        <v>-0.15092290988056445</v>
      </c>
      <c r="I24" s="121">
        <v>9.2100000000000009</v>
      </c>
      <c r="J24" s="123">
        <f t="shared" si="0"/>
        <v>5.4263999999999992</v>
      </c>
      <c r="K24" s="124">
        <f t="shared" si="1"/>
        <v>1139.5439999999999</v>
      </c>
      <c r="L24" s="125">
        <v>1669</v>
      </c>
    </row>
    <row r="25" spans="5:12" s="18" customFormat="1" ht="36">
      <c r="E25" s="119" t="s">
        <v>219</v>
      </c>
      <c r="F25" s="120" t="s">
        <v>228</v>
      </c>
      <c r="G25" s="121">
        <f>I23*0.95</f>
        <v>8.1034999999999986</v>
      </c>
      <c r="H25" s="122">
        <f t="shared" si="2"/>
        <v>-0.1617806731813245</v>
      </c>
      <c r="I25" s="121">
        <v>9.2100000000000009</v>
      </c>
      <c r="J25" s="123">
        <f t="shared" si="0"/>
        <v>5.6724499999999987</v>
      </c>
      <c r="K25" s="124">
        <f t="shared" si="1"/>
        <v>1191.2144999999998</v>
      </c>
      <c r="L25" s="125">
        <v>1745</v>
      </c>
    </row>
    <row r="26" spans="5:12" s="18" customFormat="1" ht="36">
      <c r="E26" s="119" t="s">
        <v>220</v>
      </c>
      <c r="F26" s="120" t="s">
        <v>229</v>
      </c>
      <c r="G26" s="121">
        <v>10.6</v>
      </c>
      <c r="H26" s="122">
        <f>1-G29/I26</f>
        <v>5.0000000000000044E-2</v>
      </c>
      <c r="I26" s="123">
        <v>11.95</v>
      </c>
      <c r="J26" s="123">
        <f t="shared" si="0"/>
        <v>7.419999999999999</v>
      </c>
      <c r="K26" s="124">
        <f t="shared" si="1"/>
        <v>1558.1999999999998</v>
      </c>
      <c r="L26" s="125">
        <v>2282</v>
      </c>
    </row>
    <row r="27" spans="5:12" s="18" customFormat="1" ht="36">
      <c r="E27" s="119" t="s">
        <v>221</v>
      </c>
      <c r="F27" s="120" t="s">
        <v>230</v>
      </c>
      <c r="G27" s="121">
        <v>10.7</v>
      </c>
      <c r="H27" s="122">
        <f>1-G30/I27</f>
        <v>5.0000000000000044E-2</v>
      </c>
      <c r="I27" s="123">
        <v>10</v>
      </c>
      <c r="J27" s="123">
        <f t="shared" si="0"/>
        <v>7.4899999999999993</v>
      </c>
      <c r="K27" s="124">
        <f t="shared" si="1"/>
        <v>1572.8999999999999</v>
      </c>
      <c r="L27" s="125">
        <v>2304</v>
      </c>
    </row>
    <row r="28" spans="5:12" s="18" customFormat="1" ht="18.75" customHeight="1">
      <c r="E28" s="213" t="s">
        <v>17</v>
      </c>
      <c r="F28" s="214"/>
      <c r="G28" s="114"/>
      <c r="H28" s="126"/>
      <c r="I28" s="127"/>
      <c r="J28" s="127">
        <f t="shared" si="0"/>
        <v>0</v>
      </c>
      <c r="K28" s="128"/>
      <c r="L28" s="129"/>
    </row>
    <row r="29" spans="5:12" s="18" customFormat="1" ht="36">
      <c r="E29" s="119" t="s">
        <v>231</v>
      </c>
      <c r="F29" s="101" t="s">
        <v>240</v>
      </c>
      <c r="G29" s="121">
        <f>I26*0.95</f>
        <v>11.352499999999999</v>
      </c>
      <c r="H29" s="122">
        <f t="shared" ref="H29:H35" si="3">1-G31/I29</f>
        <v>6.9999999999999951E-2</v>
      </c>
      <c r="I29" s="123">
        <v>10</v>
      </c>
      <c r="J29" s="123">
        <f t="shared" si="0"/>
        <v>7.9467499999999989</v>
      </c>
      <c r="K29" s="124">
        <f t="shared" si="1"/>
        <v>1668.8174999999997</v>
      </c>
      <c r="L29" s="125">
        <v>2444</v>
      </c>
    </row>
    <row r="30" spans="5:12" s="18" customFormat="1" ht="36">
      <c r="E30" s="119" t="s">
        <v>232</v>
      </c>
      <c r="F30" s="101" t="s">
        <v>241</v>
      </c>
      <c r="G30" s="121">
        <f>I27*0.95</f>
        <v>9.5</v>
      </c>
      <c r="H30" s="122">
        <f t="shared" si="3"/>
        <v>5.0000000000000044E-2</v>
      </c>
      <c r="I30" s="123">
        <v>10.53</v>
      </c>
      <c r="J30" s="123">
        <f t="shared" si="0"/>
        <v>6.6499999999999995</v>
      </c>
      <c r="K30" s="124">
        <f t="shared" si="1"/>
        <v>1396.5</v>
      </c>
      <c r="L30" s="125">
        <v>2045</v>
      </c>
    </row>
    <row r="31" spans="5:12" s="18" customFormat="1" ht="36">
      <c r="E31" s="119" t="s">
        <v>233</v>
      </c>
      <c r="F31" s="101" t="s">
        <v>242</v>
      </c>
      <c r="G31" s="121">
        <v>9.3000000000000007</v>
      </c>
      <c r="H31" s="122">
        <f t="shared" si="3"/>
        <v>5.0000000000000044E-2</v>
      </c>
      <c r="I31" s="123">
        <v>11.95</v>
      </c>
      <c r="J31" s="123">
        <f t="shared" si="0"/>
        <v>6.51</v>
      </c>
      <c r="K31" s="124">
        <f t="shared" si="1"/>
        <v>1367.1</v>
      </c>
      <c r="L31" s="125">
        <v>2002</v>
      </c>
    </row>
    <row r="32" spans="5:12" s="18" customFormat="1" ht="36">
      <c r="E32" s="119" t="s">
        <v>234</v>
      </c>
      <c r="F32" s="101" t="s">
        <v>243</v>
      </c>
      <c r="G32" s="121">
        <f>I30*0.95</f>
        <v>10.003499999999999</v>
      </c>
      <c r="H32" s="122">
        <f t="shared" si="3"/>
        <v>5.0000000000000044E-2</v>
      </c>
      <c r="I32" s="123">
        <v>12.37</v>
      </c>
      <c r="J32" s="123">
        <f t="shared" si="0"/>
        <v>7.0024499999999987</v>
      </c>
      <c r="K32" s="124">
        <f t="shared" si="1"/>
        <v>1470.5144999999998</v>
      </c>
      <c r="L32" s="125">
        <v>2154</v>
      </c>
    </row>
    <row r="33" spans="5:12" s="18" customFormat="1" ht="36">
      <c r="E33" s="119" t="s">
        <v>235</v>
      </c>
      <c r="F33" s="101" t="s">
        <v>244</v>
      </c>
      <c r="G33" s="121">
        <f>I31*0.95</f>
        <v>11.352499999999999</v>
      </c>
      <c r="H33" s="122">
        <f t="shared" si="3"/>
        <v>5.0000000000000155E-2</v>
      </c>
      <c r="I33" s="123">
        <v>12.9</v>
      </c>
      <c r="J33" s="123">
        <f t="shared" si="0"/>
        <v>7.9467499999999989</v>
      </c>
      <c r="K33" s="124">
        <f t="shared" si="1"/>
        <v>1668.8174999999997</v>
      </c>
      <c r="L33" s="125">
        <v>2444</v>
      </c>
    </row>
    <row r="34" spans="5:12" s="18" customFormat="1" ht="36">
      <c r="E34" s="119" t="s">
        <v>236</v>
      </c>
      <c r="F34" s="101" t="s">
        <v>245</v>
      </c>
      <c r="G34" s="121">
        <f>I32*0.95</f>
        <v>11.751499999999998</v>
      </c>
      <c r="H34" s="122">
        <f t="shared" si="3"/>
        <v>-0.10322580645161294</v>
      </c>
      <c r="I34" s="121">
        <v>13.95</v>
      </c>
      <c r="J34" s="123">
        <f t="shared" si="0"/>
        <v>8.226049999999999</v>
      </c>
      <c r="K34" s="124">
        <f t="shared" si="1"/>
        <v>1727.4704999999997</v>
      </c>
      <c r="L34" s="125">
        <v>2530</v>
      </c>
    </row>
    <row r="35" spans="5:12" s="18" customFormat="1" ht="36">
      <c r="E35" s="119" t="s">
        <v>237</v>
      </c>
      <c r="F35" s="101" t="s">
        <v>246</v>
      </c>
      <c r="G35" s="121">
        <f>I33*0.95</f>
        <v>12.254999999999999</v>
      </c>
      <c r="H35" s="122">
        <f t="shared" si="3"/>
        <v>-0.10537634408602159</v>
      </c>
      <c r="I35" s="121">
        <v>13.95</v>
      </c>
      <c r="J35" s="123">
        <f t="shared" si="0"/>
        <v>8.5784999999999982</v>
      </c>
      <c r="K35" s="124">
        <f t="shared" si="1"/>
        <v>1801.4849999999997</v>
      </c>
      <c r="L35" s="125">
        <v>2638</v>
      </c>
    </row>
    <row r="36" spans="5:12" s="19" customFormat="1" ht="36">
      <c r="E36" s="119" t="s">
        <v>238</v>
      </c>
      <c r="F36" s="101" t="s">
        <v>247</v>
      </c>
      <c r="G36" s="121">
        <v>15.39</v>
      </c>
      <c r="H36" s="130"/>
      <c r="I36" s="121"/>
      <c r="J36" s="123">
        <f t="shared" si="0"/>
        <v>10.773</v>
      </c>
      <c r="K36" s="124">
        <f t="shared" si="1"/>
        <v>2262.33</v>
      </c>
      <c r="L36" s="125">
        <v>3313</v>
      </c>
    </row>
    <row r="37" spans="5:12" s="18" customFormat="1" ht="36">
      <c r="E37" s="119" t="s">
        <v>239</v>
      </c>
      <c r="F37" s="101" t="s">
        <v>248</v>
      </c>
      <c r="G37" s="121">
        <v>15.42</v>
      </c>
      <c r="H37" s="122">
        <f>1-G133/I37</f>
        <v>0.4</v>
      </c>
      <c r="I37" s="123">
        <v>30</v>
      </c>
      <c r="J37" s="123">
        <f t="shared" si="0"/>
        <v>10.793999999999999</v>
      </c>
      <c r="K37" s="124">
        <f t="shared" si="1"/>
        <v>2266.7399999999998</v>
      </c>
      <c r="L37" s="125">
        <v>3320</v>
      </c>
    </row>
    <row r="38" spans="5:12" s="18" customFormat="1" ht="18.75" customHeight="1">
      <c r="E38" s="211" t="s">
        <v>18</v>
      </c>
      <c r="F38" s="212"/>
      <c r="G38" s="212"/>
      <c r="H38" s="212"/>
      <c r="I38" s="212"/>
      <c r="J38" s="212"/>
      <c r="K38" s="212"/>
      <c r="L38" s="222"/>
    </row>
    <row r="39" spans="5:12" s="18" customFormat="1" ht="36">
      <c r="E39" s="119" t="s">
        <v>249</v>
      </c>
      <c r="F39" s="107" t="s">
        <v>258</v>
      </c>
      <c r="G39" s="121">
        <f>I198*0.95</f>
        <v>3.952</v>
      </c>
      <c r="H39" s="122">
        <f>1-G41/I39</f>
        <v>7.8947368421052655E-2</v>
      </c>
      <c r="I39" s="123">
        <v>3.42</v>
      </c>
      <c r="J39" s="123">
        <f t="shared" si="0"/>
        <v>2.7664</v>
      </c>
      <c r="K39" s="124">
        <f t="shared" si="1"/>
        <v>580.94399999999996</v>
      </c>
      <c r="L39" s="201">
        <v>851</v>
      </c>
    </row>
    <row r="40" spans="5:12" s="18" customFormat="1" ht="36">
      <c r="E40" s="119" t="s">
        <v>250</v>
      </c>
      <c r="F40" s="107" t="s">
        <v>259</v>
      </c>
      <c r="G40" s="121">
        <f>I199*0.95</f>
        <v>3.2489999999999997</v>
      </c>
      <c r="H40" s="122">
        <f>1-G42/I40</f>
        <v>5.0000000000000044E-2</v>
      </c>
      <c r="I40" s="123">
        <v>3.95</v>
      </c>
      <c r="J40" s="123">
        <f t="shared" si="0"/>
        <v>2.2742999999999998</v>
      </c>
      <c r="K40" s="124">
        <f t="shared" si="1"/>
        <v>477.60299999999995</v>
      </c>
      <c r="L40" s="201">
        <v>700</v>
      </c>
    </row>
    <row r="41" spans="5:12" s="18" customFormat="1" ht="36">
      <c r="E41" s="119" t="s">
        <v>251</v>
      </c>
      <c r="F41" s="107" t="s">
        <v>260</v>
      </c>
      <c r="G41" s="121">
        <v>3.15</v>
      </c>
      <c r="H41" s="122">
        <f>1-G43/I41</f>
        <v>7.5425790754258037E-2</v>
      </c>
      <c r="I41" s="123">
        <v>4.1100000000000003</v>
      </c>
      <c r="J41" s="123">
        <f t="shared" si="0"/>
        <v>2.2049999999999996</v>
      </c>
      <c r="K41" s="124">
        <f t="shared" si="1"/>
        <v>463.0499999999999</v>
      </c>
      <c r="L41" s="201">
        <v>679</v>
      </c>
    </row>
    <row r="42" spans="5:12" s="18" customFormat="1" ht="36">
      <c r="E42" s="119" t="s">
        <v>252</v>
      </c>
      <c r="F42" s="107" t="s">
        <v>261</v>
      </c>
      <c r="G42" s="121">
        <f>I40*0.95</f>
        <v>3.7524999999999999</v>
      </c>
      <c r="H42" s="122">
        <f>1-G44/I42</f>
        <v>7.3634204275534465E-2</v>
      </c>
      <c r="I42" s="123">
        <v>4.21</v>
      </c>
      <c r="J42" s="123">
        <f t="shared" si="0"/>
        <v>2.6267499999999999</v>
      </c>
      <c r="K42" s="124">
        <f t="shared" si="1"/>
        <v>551.61749999999995</v>
      </c>
      <c r="L42" s="201">
        <v>808</v>
      </c>
    </row>
    <row r="43" spans="5:12" s="18" customFormat="1" ht="36">
      <c r="E43" s="119" t="s">
        <v>253</v>
      </c>
      <c r="F43" s="107" t="s">
        <v>262</v>
      </c>
      <c r="G43" s="121">
        <v>3.8</v>
      </c>
      <c r="H43" s="122">
        <f>1-G45/I43</f>
        <v>2.5000000000000022E-2</v>
      </c>
      <c r="I43" s="123">
        <v>4</v>
      </c>
      <c r="J43" s="123">
        <f t="shared" si="0"/>
        <v>2.6599999999999997</v>
      </c>
      <c r="K43" s="124">
        <f t="shared" si="1"/>
        <v>558.59999999999991</v>
      </c>
      <c r="L43" s="201">
        <v>818</v>
      </c>
    </row>
    <row r="44" spans="5:12" s="18" customFormat="1" ht="36">
      <c r="E44" s="119" t="s">
        <v>254</v>
      </c>
      <c r="F44" s="107" t="s">
        <v>263</v>
      </c>
      <c r="G44" s="121">
        <v>3.9</v>
      </c>
      <c r="H44" s="122"/>
      <c r="I44" s="121"/>
      <c r="J44" s="123">
        <f t="shared" si="0"/>
        <v>2.73</v>
      </c>
      <c r="K44" s="124">
        <f t="shared" si="1"/>
        <v>573.29999999999995</v>
      </c>
      <c r="L44" s="201">
        <v>840</v>
      </c>
    </row>
    <row r="45" spans="5:12" s="18" customFormat="1" ht="36">
      <c r="E45" s="119" t="s">
        <v>255</v>
      </c>
      <c r="F45" s="107" t="s">
        <v>264</v>
      </c>
      <c r="G45" s="121">
        <v>3.9</v>
      </c>
      <c r="H45" s="122"/>
      <c r="I45" s="121"/>
      <c r="J45" s="123">
        <f t="shared" si="0"/>
        <v>2.73</v>
      </c>
      <c r="K45" s="124">
        <f t="shared" si="1"/>
        <v>573.29999999999995</v>
      </c>
      <c r="L45" s="201">
        <v>840</v>
      </c>
    </row>
    <row r="46" spans="5:12" s="18" customFormat="1" ht="36">
      <c r="E46" s="119" t="s">
        <v>256</v>
      </c>
      <c r="F46" s="107" t="s">
        <v>265</v>
      </c>
      <c r="G46" s="121">
        <v>5.32</v>
      </c>
      <c r="H46" s="122">
        <f>1-G49/I46</f>
        <v>4.9999999999999933E-2</v>
      </c>
      <c r="I46" s="123">
        <v>9.4700000000000006</v>
      </c>
      <c r="J46" s="123">
        <f t="shared" si="0"/>
        <v>3.7239999999999998</v>
      </c>
      <c r="K46" s="124">
        <f t="shared" si="1"/>
        <v>782.04</v>
      </c>
      <c r="L46" s="201">
        <v>1146</v>
      </c>
    </row>
    <row r="47" spans="5:12" s="18" customFormat="1" ht="36">
      <c r="E47" s="119" t="s">
        <v>257</v>
      </c>
      <c r="F47" s="107" t="s">
        <v>266</v>
      </c>
      <c r="G47" s="121">
        <v>5.4</v>
      </c>
      <c r="H47" s="122">
        <f>1-G50/I47</f>
        <v>0</v>
      </c>
      <c r="I47" s="123">
        <v>7.1</v>
      </c>
      <c r="J47" s="123">
        <f t="shared" si="0"/>
        <v>3.78</v>
      </c>
      <c r="K47" s="124">
        <f t="shared" si="1"/>
        <v>793.8</v>
      </c>
      <c r="L47" s="201">
        <v>1163</v>
      </c>
    </row>
    <row r="48" spans="5:12" s="18" customFormat="1" ht="18.75" customHeight="1">
      <c r="E48" s="211" t="s">
        <v>19</v>
      </c>
      <c r="F48" s="212"/>
      <c r="G48" s="117"/>
      <c r="H48" s="131"/>
      <c r="I48" s="132"/>
      <c r="J48" s="132">
        <f t="shared" si="0"/>
        <v>0</v>
      </c>
      <c r="K48" s="133"/>
      <c r="L48" s="202"/>
    </row>
    <row r="49" spans="5:12" s="18" customFormat="1" ht="36">
      <c r="E49" s="119" t="s">
        <v>267</v>
      </c>
      <c r="F49" s="101" t="s">
        <v>276</v>
      </c>
      <c r="G49" s="121">
        <f>I46*0.95</f>
        <v>8.9965000000000011</v>
      </c>
      <c r="H49" s="122">
        <f>1-G51/I49</f>
        <v>5.0000000000000044E-2</v>
      </c>
      <c r="I49" s="123">
        <v>7.89</v>
      </c>
      <c r="J49" s="123">
        <f t="shared" si="0"/>
        <v>6.2975500000000002</v>
      </c>
      <c r="K49" s="124">
        <f t="shared" si="1"/>
        <v>1322.4855</v>
      </c>
      <c r="L49" s="201">
        <v>1937</v>
      </c>
    </row>
    <row r="50" spans="5:12" s="18" customFormat="1" ht="36">
      <c r="E50" s="119" t="s">
        <v>268</v>
      </c>
      <c r="F50" s="101" t="s">
        <v>277</v>
      </c>
      <c r="G50" s="121">
        <v>7.1</v>
      </c>
      <c r="H50" s="122">
        <f>1-G52/I50</f>
        <v>5.0000000000000044E-2</v>
      </c>
      <c r="I50" s="123">
        <v>9.1</v>
      </c>
      <c r="J50" s="123">
        <f t="shared" si="0"/>
        <v>4.97</v>
      </c>
      <c r="K50" s="124">
        <f t="shared" si="1"/>
        <v>1043.7</v>
      </c>
      <c r="L50" s="201">
        <v>1529</v>
      </c>
    </row>
    <row r="51" spans="5:12" s="18" customFormat="1" ht="36">
      <c r="E51" s="119" t="s">
        <v>269</v>
      </c>
      <c r="F51" s="101" t="s">
        <v>278</v>
      </c>
      <c r="G51" s="121">
        <f>I49*0.95</f>
        <v>7.4954999999999989</v>
      </c>
      <c r="H51" s="122">
        <f>1-G53/I51</f>
        <v>4.9999999999999933E-2</v>
      </c>
      <c r="I51" s="123">
        <v>9.4700000000000006</v>
      </c>
      <c r="J51" s="123">
        <f t="shared" si="0"/>
        <v>5.2468499999999993</v>
      </c>
      <c r="K51" s="124">
        <f t="shared" si="1"/>
        <v>1101.8384999999998</v>
      </c>
      <c r="L51" s="201">
        <v>1614</v>
      </c>
    </row>
    <row r="52" spans="5:12" s="18" customFormat="1" ht="36">
      <c r="E52" s="119" t="s">
        <v>270</v>
      </c>
      <c r="F52" s="101" t="s">
        <v>279</v>
      </c>
      <c r="G52" s="121">
        <f>I50*0.95</f>
        <v>8.6449999999999996</v>
      </c>
      <c r="H52" s="122">
        <f>1-G54/I52</f>
        <v>5.0000000000000044E-2</v>
      </c>
      <c r="I52" s="123">
        <v>8.84</v>
      </c>
      <c r="J52" s="123">
        <f t="shared" si="0"/>
        <v>6.051499999999999</v>
      </c>
      <c r="K52" s="124">
        <f t="shared" si="1"/>
        <v>1270.8149999999998</v>
      </c>
      <c r="L52" s="201">
        <v>1861</v>
      </c>
    </row>
    <row r="53" spans="5:12" s="18" customFormat="1" ht="36">
      <c r="E53" s="119" t="s">
        <v>271</v>
      </c>
      <c r="F53" s="101" t="s">
        <v>280</v>
      </c>
      <c r="G53" s="121">
        <f>I51*0.95</f>
        <v>8.9965000000000011</v>
      </c>
      <c r="H53" s="122">
        <f>1-G55/I53</f>
        <v>4.9999999999999933E-2</v>
      </c>
      <c r="I53" s="123">
        <v>9.2100000000000009</v>
      </c>
      <c r="J53" s="123">
        <f t="shared" si="0"/>
        <v>6.2975500000000002</v>
      </c>
      <c r="K53" s="124">
        <f t="shared" si="1"/>
        <v>1322.4855</v>
      </c>
      <c r="L53" s="201">
        <v>1937</v>
      </c>
    </row>
    <row r="54" spans="5:12" s="18" customFormat="1" ht="36">
      <c r="E54" s="119" t="s">
        <v>272</v>
      </c>
      <c r="F54" s="101" t="s">
        <v>281</v>
      </c>
      <c r="G54" s="121">
        <f>I52*0.95</f>
        <v>8.3979999999999997</v>
      </c>
      <c r="H54" s="122"/>
      <c r="I54" s="121"/>
      <c r="J54" s="123">
        <f t="shared" si="0"/>
        <v>5.8785999999999996</v>
      </c>
      <c r="K54" s="124">
        <f t="shared" si="1"/>
        <v>1234.5059999999999</v>
      </c>
      <c r="L54" s="201">
        <v>1828</v>
      </c>
    </row>
    <row r="55" spans="5:12" s="18" customFormat="1" ht="36">
      <c r="E55" s="119" t="s">
        <v>273</v>
      </c>
      <c r="F55" s="101" t="s">
        <v>282</v>
      </c>
      <c r="G55" s="121">
        <f>I53*0.95</f>
        <v>8.7495000000000012</v>
      </c>
      <c r="H55" s="122"/>
      <c r="I55" s="121"/>
      <c r="J55" s="123">
        <f t="shared" si="0"/>
        <v>6.1246500000000008</v>
      </c>
      <c r="K55" s="124">
        <f t="shared" si="1"/>
        <v>1286.1765000000003</v>
      </c>
      <c r="L55" s="201">
        <v>1884</v>
      </c>
    </row>
    <row r="56" spans="5:12" s="18" customFormat="1" ht="36">
      <c r="E56" s="119" t="s">
        <v>274</v>
      </c>
      <c r="F56" s="101" t="s">
        <v>283</v>
      </c>
      <c r="G56" s="121">
        <v>11.59</v>
      </c>
      <c r="H56" s="122">
        <f>1-G61/I56</f>
        <v>9.9999999999999978E-2</v>
      </c>
      <c r="I56" s="123">
        <v>14.1</v>
      </c>
      <c r="J56" s="123">
        <f t="shared" si="0"/>
        <v>8.1129999999999995</v>
      </c>
      <c r="K56" s="124">
        <f t="shared" si="1"/>
        <v>1703.73</v>
      </c>
      <c r="L56" s="201">
        <v>2495</v>
      </c>
    </row>
    <row r="57" spans="5:12" s="18" customFormat="1" ht="36">
      <c r="E57" s="119" t="s">
        <v>275</v>
      </c>
      <c r="F57" s="101" t="s">
        <v>284</v>
      </c>
      <c r="G57" s="121">
        <v>11.7</v>
      </c>
      <c r="H57" s="122">
        <f>1-G62/I57</f>
        <v>9.9999999999999978E-2</v>
      </c>
      <c r="I57" s="123">
        <v>14.74</v>
      </c>
      <c r="J57" s="123">
        <f t="shared" si="0"/>
        <v>8.19</v>
      </c>
      <c r="K57" s="124">
        <f t="shared" si="1"/>
        <v>1719.8999999999999</v>
      </c>
      <c r="L57" s="201">
        <v>2519</v>
      </c>
    </row>
    <row r="58" spans="5:12" s="18" customFormat="1" ht="18.75" customHeight="1">
      <c r="E58" s="211" t="s">
        <v>20</v>
      </c>
      <c r="F58" s="212"/>
      <c r="G58" s="117"/>
      <c r="H58" s="131"/>
      <c r="I58" s="132"/>
      <c r="J58" s="132">
        <f t="shared" si="0"/>
        <v>0</v>
      </c>
      <c r="K58" s="133"/>
      <c r="L58" s="202"/>
    </row>
    <row r="59" spans="5:12" s="18" customFormat="1" ht="36">
      <c r="E59" s="119" t="s">
        <v>285</v>
      </c>
      <c r="F59" s="101" t="s">
        <v>292</v>
      </c>
      <c r="G59" s="121">
        <v>11.25</v>
      </c>
      <c r="H59" s="131"/>
      <c r="I59" s="132"/>
      <c r="J59" s="123">
        <f t="shared" si="0"/>
        <v>7.8749999999999991</v>
      </c>
      <c r="K59" s="124">
        <f t="shared" si="1"/>
        <v>1653.7499999999998</v>
      </c>
      <c r="L59" s="201">
        <v>2422</v>
      </c>
    </row>
    <row r="60" spans="5:12" s="18" customFormat="1" ht="36">
      <c r="E60" s="119" t="s">
        <v>286</v>
      </c>
      <c r="F60" s="101" t="s">
        <v>293</v>
      </c>
      <c r="G60" s="121">
        <v>12.69</v>
      </c>
      <c r="H60" s="131"/>
      <c r="I60" s="132"/>
      <c r="J60" s="123">
        <f t="shared" si="0"/>
        <v>8.8829999999999991</v>
      </c>
      <c r="K60" s="124">
        <f t="shared" si="1"/>
        <v>1865.4299999999998</v>
      </c>
      <c r="L60" s="201">
        <v>2732</v>
      </c>
    </row>
    <row r="61" spans="5:12" s="18" customFormat="1" ht="36">
      <c r="E61" s="119" t="s">
        <v>287</v>
      </c>
      <c r="F61" s="101" t="s">
        <v>294</v>
      </c>
      <c r="G61" s="121">
        <f>I56*0.9</f>
        <v>12.69</v>
      </c>
      <c r="H61" s="122">
        <f>1-G63/I61</f>
        <v>9.9999999999999978E-2</v>
      </c>
      <c r="I61" s="123">
        <v>15.37</v>
      </c>
      <c r="J61" s="123">
        <f t="shared" si="0"/>
        <v>8.8829999999999991</v>
      </c>
      <c r="K61" s="124">
        <f t="shared" si="1"/>
        <v>1865.4299999999998</v>
      </c>
      <c r="L61" s="201">
        <v>2732</v>
      </c>
    </row>
    <row r="62" spans="5:12" s="18" customFormat="1" ht="36">
      <c r="E62" s="119" t="s">
        <v>288</v>
      </c>
      <c r="F62" s="101" t="s">
        <v>295</v>
      </c>
      <c r="G62" s="121">
        <f>I57*0.9</f>
        <v>13.266</v>
      </c>
      <c r="H62" s="122"/>
      <c r="I62" s="121"/>
      <c r="J62" s="123">
        <f t="shared" si="0"/>
        <v>9.2861999999999991</v>
      </c>
      <c r="K62" s="124">
        <f t="shared" si="1"/>
        <v>1950.1019999999999</v>
      </c>
      <c r="L62" s="201">
        <v>2856</v>
      </c>
    </row>
    <row r="63" spans="5:12" s="18" customFormat="1" ht="36">
      <c r="E63" s="119" t="s">
        <v>289</v>
      </c>
      <c r="F63" s="101" t="s">
        <v>296</v>
      </c>
      <c r="G63" s="121">
        <f>I61*0.9</f>
        <v>13.833</v>
      </c>
      <c r="H63" s="122"/>
      <c r="I63" s="121"/>
      <c r="J63" s="123">
        <f t="shared" si="0"/>
        <v>9.6830999999999996</v>
      </c>
      <c r="K63" s="124">
        <f t="shared" si="1"/>
        <v>2033.451</v>
      </c>
      <c r="L63" s="201">
        <v>2978</v>
      </c>
    </row>
    <row r="64" spans="5:12" s="18" customFormat="1" ht="36">
      <c r="E64" s="119" t="s">
        <v>290</v>
      </c>
      <c r="F64" s="101" t="s">
        <v>297</v>
      </c>
      <c r="G64" s="121">
        <v>17.899999999999999</v>
      </c>
      <c r="H64" s="122"/>
      <c r="I64" s="121"/>
      <c r="J64" s="123">
        <f t="shared" si="0"/>
        <v>12.529999999999998</v>
      </c>
      <c r="K64" s="124">
        <f t="shared" si="1"/>
        <v>2631.2999999999993</v>
      </c>
      <c r="L64" s="201">
        <v>3853</v>
      </c>
    </row>
    <row r="65" spans="5:12" s="18" customFormat="1" ht="36">
      <c r="E65" s="119" t="s">
        <v>291</v>
      </c>
      <c r="F65" s="101" t="s">
        <v>298</v>
      </c>
      <c r="G65" s="121">
        <v>18</v>
      </c>
      <c r="H65" s="122"/>
      <c r="I65" s="123"/>
      <c r="J65" s="123">
        <f t="shared" si="0"/>
        <v>12.6</v>
      </c>
      <c r="K65" s="124">
        <f t="shared" si="1"/>
        <v>2646</v>
      </c>
      <c r="L65" s="201">
        <v>3875</v>
      </c>
    </row>
    <row r="66" spans="5:12" s="18" customFormat="1" ht="18.75" customHeight="1">
      <c r="E66" s="211" t="s">
        <v>21</v>
      </c>
      <c r="F66" s="212"/>
      <c r="G66" s="117"/>
      <c r="H66" s="131"/>
      <c r="I66" s="132"/>
      <c r="J66" s="132">
        <f t="shared" si="0"/>
        <v>0</v>
      </c>
      <c r="K66" s="133"/>
      <c r="L66" s="202"/>
    </row>
    <row r="67" spans="5:12" s="18" customFormat="1" ht="36">
      <c r="E67" s="119" t="s">
        <v>22</v>
      </c>
      <c r="F67" s="101" t="s">
        <v>299</v>
      </c>
      <c r="G67" s="121">
        <v>7.5</v>
      </c>
      <c r="H67" s="122"/>
      <c r="I67" s="123"/>
      <c r="J67" s="123">
        <f t="shared" si="0"/>
        <v>5.25</v>
      </c>
      <c r="K67" s="124">
        <f t="shared" si="1"/>
        <v>1102.5</v>
      </c>
      <c r="L67" s="201">
        <v>1615</v>
      </c>
    </row>
    <row r="68" spans="5:12" s="18" customFormat="1" ht="36">
      <c r="E68" s="119" t="s">
        <v>23</v>
      </c>
      <c r="F68" s="101" t="s">
        <v>300</v>
      </c>
      <c r="G68" s="121">
        <v>7.4</v>
      </c>
      <c r="H68" s="122"/>
      <c r="I68" s="123"/>
      <c r="J68" s="123">
        <f t="shared" si="0"/>
        <v>5.18</v>
      </c>
      <c r="K68" s="124">
        <f t="shared" si="1"/>
        <v>1087.8</v>
      </c>
      <c r="L68" s="201">
        <v>1593</v>
      </c>
    </row>
    <row r="69" spans="5:12" s="18" customFormat="1" ht="36">
      <c r="E69" s="119" t="s">
        <v>24</v>
      </c>
      <c r="F69" s="101" t="s">
        <v>301</v>
      </c>
      <c r="G69" s="121">
        <v>7.35</v>
      </c>
      <c r="H69" s="122"/>
      <c r="I69" s="123"/>
      <c r="J69" s="123">
        <f t="shared" si="0"/>
        <v>5.1449999999999996</v>
      </c>
      <c r="K69" s="124">
        <f t="shared" si="1"/>
        <v>1080.4499999999998</v>
      </c>
      <c r="L69" s="201">
        <v>1583</v>
      </c>
    </row>
    <row r="70" spans="5:12" s="18" customFormat="1" ht="36">
      <c r="E70" s="119" t="s">
        <v>25</v>
      </c>
      <c r="F70" s="101" t="s">
        <v>302</v>
      </c>
      <c r="G70" s="121">
        <v>7.7</v>
      </c>
      <c r="H70" s="122"/>
      <c r="I70" s="123"/>
      <c r="J70" s="123">
        <f t="shared" si="0"/>
        <v>5.39</v>
      </c>
      <c r="K70" s="124">
        <f t="shared" si="1"/>
        <v>1131.8999999999999</v>
      </c>
      <c r="L70" s="201">
        <v>1658</v>
      </c>
    </row>
    <row r="71" spans="5:12" s="18" customFormat="1" ht="36">
      <c r="E71" s="119" t="s">
        <v>26</v>
      </c>
      <c r="F71" s="101" t="s">
        <v>303</v>
      </c>
      <c r="G71" s="121">
        <v>7.8</v>
      </c>
      <c r="H71" s="122"/>
      <c r="I71" s="123"/>
      <c r="J71" s="123">
        <f t="shared" si="0"/>
        <v>5.46</v>
      </c>
      <c r="K71" s="124">
        <f t="shared" si="1"/>
        <v>1146.5999999999999</v>
      </c>
      <c r="L71" s="201">
        <v>1679</v>
      </c>
    </row>
    <row r="72" spans="5:12" s="18" customFormat="1" ht="36">
      <c r="E72" s="119" t="s">
        <v>27</v>
      </c>
      <c r="F72" s="101" t="s">
        <v>304</v>
      </c>
      <c r="G72" s="121">
        <v>8</v>
      </c>
      <c r="H72" s="122"/>
      <c r="I72" s="123"/>
      <c r="J72" s="123">
        <f t="shared" si="0"/>
        <v>5.6</v>
      </c>
      <c r="K72" s="124">
        <f t="shared" si="1"/>
        <v>1176</v>
      </c>
      <c r="L72" s="201">
        <v>1722</v>
      </c>
    </row>
    <row r="73" spans="5:12" s="18" customFormat="1" ht="36">
      <c r="E73" s="119" t="s">
        <v>28</v>
      </c>
      <c r="F73" s="101" t="s">
        <v>305</v>
      </c>
      <c r="G73" s="121">
        <v>9</v>
      </c>
      <c r="H73" s="122"/>
      <c r="I73" s="123"/>
      <c r="J73" s="123">
        <f t="shared" si="0"/>
        <v>6.3</v>
      </c>
      <c r="K73" s="124">
        <f t="shared" si="1"/>
        <v>1323</v>
      </c>
      <c r="L73" s="201">
        <v>1938</v>
      </c>
    </row>
    <row r="74" spans="5:12" s="18" customFormat="1" ht="36">
      <c r="E74" s="119" t="s">
        <v>29</v>
      </c>
      <c r="F74" s="101" t="s">
        <v>306</v>
      </c>
      <c r="G74" s="121">
        <v>15.5</v>
      </c>
      <c r="H74" s="122"/>
      <c r="I74" s="123"/>
      <c r="J74" s="123">
        <f t="shared" ref="J74:J136" si="4">G74*0.7</f>
        <v>10.85</v>
      </c>
      <c r="K74" s="124">
        <f t="shared" ref="K74:K136" si="5">J74*210</f>
        <v>2278.5</v>
      </c>
      <c r="L74" s="201">
        <v>3337</v>
      </c>
    </row>
    <row r="75" spans="5:12" s="18" customFormat="1" ht="36">
      <c r="E75" s="119" t="s">
        <v>30</v>
      </c>
      <c r="F75" s="101" t="s">
        <v>307</v>
      </c>
      <c r="G75" s="121">
        <v>17.5</v>
      </c>
      <c r="H75" s="122"/>
      <c r="I75" s="123"/>
      <c r="J75" s="123">
        <f t="shared" si="4"/>
        <v>12.25</v>
      </c>
      <c r="K75" s="124">
        <f t="shared" si="5"/>
        <v>2572.5</v>
      </c>
      <c r="L75" s="201">
        <v>3767</v>
      </c>
    </row>
    <row r="76" spans="5:12" s="18" customFormat="1" ht="18.75" customHeight="1">
      <c r="E76" s="211" t="s">
        <v>31</v>
      </c>
      <c r="F76" s="212"/>
      <c r="G76" s="117"/>
      <c r="H76" s="131"/>
      <c r="I76" s="132"/>
      <c r="J76" s="132">
        <f t="shared" si="4"/>
        <v>0</v>
      </c>
      <c r="K76" s="133"/>
      <c r="L76" s="202"/>
    </row>
    <row r="77" spans="5:12" s="18" customFormat="1" ht="36">
      <c r="E77" s="119" t="s">
        <v>32</v>
      </c>
      <c r="F77" s="101" t="s">
        <v>308</v>
      </c>
      <c r="G77" s="121">
        <v>23</v>
      </c>
      <c r="H77" s="122"/>
      <c r="I77" s="123"/>
      <c r="J77" s="123">
        <f t="shared" si="4"/>
        <v>16.099999999999998</v>
      </c>
      <c r="K77" s="124">
        <f t="shared" si="5"/>
        <v>3380.9999999999995</v>
      </c>
      <c r="L77" s="201">
        <v>4951</v>
      </c>
    </row>
    <row r="78" spans="5:12" s="18" customFormat="1" ht="36">
      <c r="E78" s="119" t="s">
        <v>33</v>
      </c>
      <c r="F78" s="101" t="s">
        <v>309</v>
      </c>
      <c r="G78" s="121">
        <v>23.5</v>
      </c>
      <c r="H78" s="122"/>
      <c r="I78" s="123"/>
      <c r="J78" s="123">
        <f t="shared" si="4"/>
        <v>16.45</v>
      </c>
      <c r="K78" s="124">
        <f t="shared" si="5"/>
        <v>3454.5</v>
      </c>
      <c r="L78" s="201">
        <v>5059</v>
      </c>
    </row>
    <row r="79" spans="5:12" s="18" customFormat="1" ht="36">
      <c r="E79" s="119" t="s">
        <v>34</v>
      </c>
      <c r="F79" s="101" t="s">
        <v>310</v>
      </c>
      <c r="G79" s="121">
        <v>24</v>
      </c>
      <c r="H79" s="122"/>
      <c r="I79" s="123"/>
      <c r="J79" s="123">
        <f t="shared" si="4"/>
        <v>16.799999999999997</v>
      </c>
      <c r="K79" s="124">
        <f t="shared" si="5"/>
        <v>3527.9999999999995</v>
      </c>
      <c r="L79" s="201">
        <v>5167</v>
      </c>
    </row>
    <row r="80" spans="5:12" s="18" customFormat="1" ht="36">
      <c r="E80" s="119" t="s">
        <v>35</v>
      </c>
      <c r="F80" s="101" t="s">
        <v>311</v>
      </c>
      <c r="G80" s="121">
        <v>24.5</v>
      </c>
      <c r="H80" s="122"/>
      <c r="I80" s="123"/>
      <c r="J80" s="123">
        <f t="shared" si="4"/>
        <v>17.149999999999999</v>
      </c>
      <c r="K80" s="124">
        <f t="shared" si="5"/>
        <v>3601.4999999999995</v>
      </c>
      <c r="L80" s="201">
        <v>5274</v>
      </c>
    </row>
    <row r="81" spans="5:16" s="18" customFormat="1" ht="36">
      <c r="E81" s="119" t="s">
        <v>36</v>
      </c>
      <c r="F81" s="101" t="s">
        <v>312</v>
      </c>
      <c r="G81" s="121">
        <v>30</v>
      </c>
      <c r="H81" s="122"/>
      <c r="I81" s="123"/>
      <c r="J81" s="123">
        <f t="shared" si="4"/>
        <v>21</v>
      </c>
      <c r="K81" s="124">
        <f t="shared" si="5"/>
        <v>4410</v>
      </c>
      <c r="L81" s="201">
        <v>6458</v>
      </c>
    </row>
    <row r="82" spans="5:16" s="18" customFormat="1" ht="35.25" customHeight="1">
      <c r="E82" s="119" t="s">
        <v>37</v>
      </c>
      <c r="F82" s="101" t="s">
        <v>313</v>
      </c>
      <c r="G82" s="121">
        <v>60</v>
      </c>
      <c r="H82" s="122">
        <f>1-G9/I82</f>
        <v>2.8985507246376829E-2</v>
      </c>
      <c r="I82" s="123">
        <v>3.45</v>
      </c>
      <c r="J82" s="123">
        <f t="shared" si="4"/>
        <v>42</v>
      </c>
      <c r="K82" s="124">
        <f t="shared" si="5"/>
        <v>8820</v>
      </c>
      <c r="L82" s="201">
        <v>12916</v>
      </c>
    </row>
    <row r="83" spans="5:16" s="18" customFormat="1" ht="36">
      <c r="E83" s="119" t="s">
        <v>38</v>
      </c>
      <c r="F83" s="101" t="s">
        <v>314</v>
      </c>
      <c r="G83" s="121">
        <v>68</v>
      </c>
      <c r="H83" s="122">
        <f>1-G10/I83</f>
        <v>6.9686411149826322E-3</v>
      </c>
      <c r="I83" s="123">
        <v>2.87</v>
      </c>
      <c r="J83" s="123">
        <f t="shared" si="4"/>
        <v>47.599999999999994</v>
      </c>
      <c r="K83" s="124">
        <f t="shared" si="5"/>
        <v>9995.9999999999982</v>
      </c>
      <c r="L83" s="201">
        <v>14638</v>
      </c>
    </row>
    <row r="84" spans="5:16" s="18" customFormat="1" ht="18.75" customHeight="1">
      <c r="E84" s="211" t="s">
        <v>190</v>
      </c>
      <c r="F84" s="212"/>
      <c r="G84" s="117"/>
      <c r="H84" s="131"/>
      <c r="I84" s="132"/>
      <c r="J84" s="132">
        <f t="shared" si="4"/>
        <v>0</v>
      </c>
      <c r="K84" s="133"/>
      <c r="L84" s="202"/>
    </row>
    <row r="85" spans="5:16" s="18" customFormat="1" ht="36">
      <c r="E85" s="119" t="s">
        <v>189</v>
      </c>
      <c r="F85" s="101" t="s">
        <v>315</v>
      </c>
      <c r="G85" s="121">
        <v>107.74</v>
      </c>
      <c r="H85" s="122"/>
      <c r="I85" s="123"/>
      <c r="J85" s="123">
        <f t="shared" si="4"/>
        <v>75.417999999999992</v>
      </c>
      <c r="K85" s="124">
        <f t="shared" si="5"/>
        <v>15837.779999999999</v>
      </c>
      <c r="L85" s="125">
        <v>24380</v>
      </c>
    </row>
    <row r="86" spans="5:16" s="18" customFormat="1" ht="36">
      <c r="E86" s="119" t="s">
        <v>187</v>
      </c>
      <c r="F86" s="101" t="s">
        <v>316</v>
      </c>
      <c r="G86" s="121">
        <v>114.55</v>
      </c>
      <c r="H86" s="122"/>
      <c r="I86" s="123"/>
      <c r="J86" s="123">
        <f t="shared" si="4"/>
        <v>80.184999999999988</v>
      </c>
      <c r="K86" s="124">
        <f t="shared" si="5"/>
        <v>16838.849999999999</v>
      </c>
      <c r="L86" s="125">
        <v>24657</v>
      </c>
    </row>
    <row r="87" spans="5:16" s="18" customFormat="1" ht="36">
      <c r="E87" s="119" t="s">
        <v>188</v>
      </c>
      <c r="F87" s="101" t="s">
        <v>317</v>
      </c>
      <c r="G87" s="121">
        <v>153.24</v>
      </c>
      <c r="H87" s="122"/>
      <c r="I87" s="123"/>
      <c r="J87" s="123">
        <f t="shared" si="4"/>
        <v>107.268</v>
      </c>
      <c r="K87" s="124">
        <f t="shared" si="5"/>
        <v>22526.28</v>
      </c>
      <c r="L87" s="125">
        <v>32985</v>
      </c>
    </row>
    <row r="88" spans="5:16" s="18" customFormat="1" ht="18.75" customHeight="1">
      <c r="E88" s="211" t="s">
        <v>39</v>
      </c>
      <c r="F88" s="212"/>
      <c r="G88" s="117"/>
      <c r="H88" s="131"/>
      <c r="I88" s="132"/>
      <c r="J88" s="132">
        <f t="shared" si="4"/>
        <v>0</v>
      </c>
      <c r="K88" s="133"/>
      <c r="L88" s="202"/>
      <c r="P88" s="19"/>
    </row>
    <row r="89" spans="5:16" s="18" customFormat="1" ht="18.75">
      <c r="E89" s="119" t="s">
        <v>40</v>
      </c>
      <c r="F89" s="101" t="s">
        <v>41</v>
      </c>
      <c r="G89" s="121">
        <f>I89*0.9</f>
        <v>22.023</v>
      </c>
      <c r="H89" s="122">
        <f t="shared" ref="H89:H94" si="6">1-G89/I89</f>
        <v>9.9999999999999978E-2</v>
      </c>
      <c r="I89" s="121">
        <v>24.47</v>
      </c>
      <c r="J89" s="123">
        <f t="shared" si="4"/>
        <v>15.416099999999998</v>
      </c>
      <c r="K89" s="124">
        <f t="shared" si="5"/>
        <v>3237.3809999999999</v>
      </c>
      <c r="L89" s="201">
        <v>4741</v>
      </c>
    </row>
    <row r="90" spans="5:16" s="18" customFormat="1" ht="18.75">
      <c r="E90" s="119" t="s">
        <v>42</v>
      </c>
      <c r="F90" s="101" t="s">
        <v>43</v>
      </c>
      <c r="G90" s="121">
        <f>I90*0.9</f>
        <v>26.523</v>
      </c>
      <c r="H90" s="122">
        <f t="shared" si="6"/>
        <v>9.9999999999999978E-2</v>
      </c>
      <c r="I90" s="121">
        <v>29.47</v>
      </c>
      <c r="J90" s="123">
        <f t="shared" si="4"/>
        <v>18.566099999999999</v>
      </c>
      <c r="K90" s="124">
        <f t="shared" si="5"/>
        <v>3898.8809999999999</v>
      </c>
      <c r="L90" s="201">
        <v>5710</v>
      </c>
    </row>
    <row r="91" spans="5:16" s="18" customFormat="1" ht="18.75">
      <c r="E91" s="119" t="s">
        <v>44</v>
      </c>
      <c r="F91" s="101" t="s">
        <v>45</v>
      </c>
      <c r="G91" s="121">
        <f>I91*0.9</f>
        <v>27</v>
      </c>
      <c r="H91" s="122">
        <f t="shared" si="6"/>
        <v>9.9999999999999978E-2</v>
      </c>
      <c r="I91" s="121">
        <v>30</v>
      </c>
      <c r="J91" s="123">
        <f t="shared" si="4"/>
        <v>18.899999999999999</v>
      </c>
      <c r="K91" s="124">
        <f t="shared" si="5"/>
        <v>3968.9999999999995</v>
      </c>
      <c r="L91" s="201">
        <v>5812</v>
      </c>
    </row>
    <row r="92" spans="5:16" s="18" customFormat="1" ht="18.75">
      <c r="E92" s="119" t="s">
        <v>46</v>
      </c>
      <c r="F92" s="101" t="s">
        <v>47</v>
      </c>
      <c r="G92" s="121">
        <v>33.200000000000003</v>
      </c>
      <c r="H92" s="122">
        <f t="shared" si="6"/>
        <v>0.27479248580166005</v>
      </c>
      <c r="I92" s="121">
        <v>45.78</v>
      </c>
      <c r="J92" s="123">
        <f t="shared" si="4"/>
        <v>23.240000000000002</v>
      </c>
      <c r="K92" s="124">
        <f t="shared" si="5"/>
        <v>4880.4000000000005</v>
      </c>
      <c r="L92" s="201">
        <v>7147</v>
      </c>
    </row>
    <row r="93" spans="5:16" s="18" customFormat="1" ht="18.75">
      <c r="E93" s="119" t="s">
        <v>48</v>
      </c>
      <c r="F93" s="101" t="s">
        <v>49</v>
      </c>
      <c r="G93" s="121">
        <v>33.200000000000003</v>
      </c>
      <c r="H93" s="122">
        <f t="shared" si="6"/>
        <v>0.2664604507291205</v>
      </c>
      <c r="I93" s="121">
        <v>45.26</v>
      </c>
      <c r="J93" s="123">
        <f t="shared" si="4"/>
        <v>23.240000000000002</v>
      </c>
      <c r="K93" s="124">
        <f t="shared" si="5"/>
        <v>4880.4000000000005</v>
      </c>
      <c r="L93" s="201">
        <v>7147</v>
      </c>
    </row>
    <row r="94" spans="5:16" s="18" customFormat="1" ht="18.75">
      <c r="E94" s="119" t="s">
        <v>50</v>
      </c>
      <c r="F94" s="101" t="s">
        <v>51</v>
      </c>
      <c r="G94" s="121">
        <f>I94*0.9</f>
        <v>46.421999999999997</v>
      </c>
      <c r="H94" s="122">
        <f t="shared" si="6"/>
        <v>9.9999999999999978E-2</v>
      </c>
      <c r="I94" s="121">
        <v>51.58</v>
      </c>
      <c r="J94" s="123">
        <f t="shared" si="4"/>
        <v>32.495399999999997</v>
      </c>
      <c r="K94" s="124">
        <f t="shared" si="5"/>
        <v>6824.0339999999997</v>
      </c>
      <c r="L94" s="201">
        <v>9993</v>
      </c>
    </row>
    <row r="95" spans="5:16" s="20" customFormat="1" ht="18.75" customHeight="1">
      <c r="E95" s="215" t="s">
        <v>52</v>
      </c>
      <c r="F95" s="216"/>
      <c r="G95" s="118"/>
      <c r="H95" s="99"/>
      <c r="I95" s="99"/>
      <c r="J95" s="132">
        <f t="shared" si="4"/>
        <v>0</v>
      </c>
      <c r="K95" s="133"/>
      <c r="L95" s="202"/>
    </row>
    <row r="96" spans="5:16" s="18" customFormat="1" ht="38.25" customHeight="1">
      <c r="E96" s="119" t="s">
        <v>53</v>
      </c>
      <c r="F96" s="101" t="s">
        <v>320</v>
      </c>
      <c r="G96" s="121">
        <v>41.2</v>
      </c>
      <c r="H96" s="122"/>
      <c r="I96" s="123"/>
      <c r="J96" s="123">
        <f t="shared" si="4"/>
        <v>28.84</v>
      </c>
      <c r="K96" s="124">
        <f t="shared" si="5"/>
        <v>6056.4</v>
      </c>
      <c r="L96" s="201">
        <v>8869</v>
      </c>
    </row>
    <row r="97" spans="5:16" s="18" customFormat="1" ht="34.5" customHeight="1">
      <c r="E97" s="119" t="s">
        <v>54</v>
      </c>
      <c r="F97" s="101" t="s">
        <v>321</v>
      </c>
      <c r="G97" s="121">
        <v>40.700000000000003</v>
      </c>
      <c r="H97" s="134"/>
      <c r="I97" s="123"/>
      <c r="J97" s="123">
        <f t="shared" si="4"/>
        <v>28.49</v>
      </c>
      <c r="K97" s="124">
        <f t="shared" si="5"/>
        <v>5982.9</v>
      </c>
      <c r="L97" s="201">
        <v>8761</v>
      </c>
    </row>
    <row r="98" spans="5:16" s="18" customFormat="1" ht="36.75" customHeight="1">
      <c r="E98" s="119" t="s">
        <v>55</v>
      </c>
      <c r="F98" s="101" t="s">
        <v>322</v>
      </c>
      <c r="G98" s="121">
        <v>38.9</v>
      </c>
      <c r="H98" s="122">
        <f>1-G98/I98</f>
        <v>5.2375152253349544E-2</v>
      </c>
      <c r="I98" s="123">
        <v>41.05</v>
      </c>
      <c r="J98" s="123">
        <f t="shared" si="4"/>
        <v>27.229999999999997</v>
      </c>
      <c r="K98" s="124">
        <f t="shared" si="5"/>
        <v>5718.2999999999993</v>
      </c>
      <c r="L98" s="201">
        <v>8374</v>
      </c>
    </row>
    <row r="99" spans="5:16" s="18" customFormat="1" ht="39" customHeight="1">
      <c r="E99" s="119" t="s">
        <v>56</v>
      </c>
      <c r="F99" s="101" t="s">
        <v>323</v>
      </c>
      <c r="G99" s="121">
        <v>38.9</v>
      </c>
      <c r="H99" s="122"/>
      <c r="I99" s="123"/>
      <c r="J99" s="123">
        <f t="shared" si="4"/>
        <v>27.229999999999997</v>
      </c>
      <c r="K99" s="124">
        <f t="shared" si="5"/>
        <v>5718.2999999999993</v>
      </c>
      <c r="L99" s="201">
        <v>8374</v>
      </c>
    </row>
    <row r="100" spans="5:16" s="18" customFormat="1" ht="41.25" customHeight="1">
      <c r="E100" s="119" t="s">
        <v>57</v>
      </c>
      <c r="F100" s="101" t="s">
        <v>324</v>
      </c>
      <c r="G100" s="121">
        <v>38.9</v>
      </c>
      <c r="H100" s="122">
        <f>1-G100/I100</f>
        <v>5.2375152253349544E-2</v>
      </c>
      <c r="I100" s="123">
        <v>41.05</v>
      </c>
      <c r="J100" s="123">
        <f t="shared" si="4"/>
        <v>27.229999999999997</v>
      </c>
      <c r="K100" s="124">
        <f t="shared" si="5"/>
        <v>5718.2999999999993</v>
      </c>
      <c r="L100" s="201">
        <v>8374</v>
      </c>
    </row>
    <row r="101" spans="5:16" s="18" customFormat="1" ht="41.25" customHeight="1">
      <c r="E101" s="119" t="s">
        <v>58</v>
      </c>
      <c r="F101" s="101" t="s">
        <v>325</v>
      </c>
      <c r="G101" s="121">
        <v>46</v>
      </c>
      <c r="H101" s="122"/>
      <c r="I101" s="123"/>
      <c r="J101" s="123">
        <f t="shared" si="4"/>
        <v>32.199999999999996</v>
      </c>
      <c r="K101" s="124">
        <f t="shared" si="5"/>
        <v>6761.9999999999991</v>
      </c>
      <c r="L101" s="201">
        <v>9902</v>
      </c>
    </row>
    <row r="102" spans="5:16" s="18" customFormat="1" ht="52.5" customHeight="1">
      <c r="E102" s="119" t="s">
        <v>59</v>
      </c>
      <c r="F102" s="101" t="s">
        <v>326</v>
      </c>
      <c r="G102" s="121">
        <v>46.3</v>
      </c>
      <c r="H102" s="122">
        <f>1-G102/I102</f>
        <v>2.3618726275833057E-2</v>
      </c>
      <c r="I102" s="123">
        <v>47.42</v>
      </c>
      <c r="J102" s="123">
        <f t="shared" si="4"/>
        <v>32.409999999999997</v>
      </c>
      <c r="K102" s="124">
        <f t="shared" si="5"/>
        <v>6806.0999999999995</v>
      </c>
      <c r="L102" s="201">
        <v>9967</v>
      </c>
      <c r="P102" s="19"/>
    </row>
    <row r="103" spans="5:16" s="18" customFormat="1" ht="48" customHeight="1">
      <c r="E103" s="211" t="s">
        <v>463</v>
      </c>
      <c r="F103" s="222"/>
      <c r="G103" s="132"/>
      <c r="H103" s="131"/>
      <c r="I103" s="132"/>
      <c r="J103" s="132">
        <f t="shared" si="4"/>
        <v>0</v>
      </c>
      <c r="K103" s="133"/>
      <c r="L103" s="202"/>
    </row>
    <row r="104" spans="5:16" s="19" customFormat="1" ht="18.75">
      <c r="E104" s="119" t="s">
        <v>60</v>
      </c>
      <c r="F104" s="101" t="s">
        <v>318</v>
      </c>
      <c r="G104" s="121">
        <v>14</v>
      </c>
      <c r="H104" s="130"/>
      <c r="I104" s="121"/>
      <c r="J104" s="123">
        <f t="shared" si="4"/>
        <v>9.7999999999999989</v>
      </c>
      <c r="K104" s="124">
        <f t="shared" si="5"/>
        <v>2058</v>
      </c>
      <c r="L104" s="201">
        <v>3014</v>
      </c>
    </row>
    <row r="105" spans="5:16" s="19" customFormat="1" ht="18.75">
      <c r="E105" s="119" t="s">
        <v>61</v>
      </c>
      <c r="F105" s="101" t="s">
        <v>319</v>
      </c>
      <c r="G105" s="121">
        <v>26</v>
      </c>
      <c r="H105" s="130"/>
      <c r="I105" s="121"/>
      <c r="J105" s="123">
        <f t="shared" si="4"/>
        <v>18.2</v>
      </c>
      <c r="K105" s="124">
        <f t="shared" si="5"/>
        <v>3822</v>
      </c>
      <c r="L105" s="201">
        <v>5597</v>
      </c>
    </row>
    <row r="106" spans="5:16" s="19" customFormat="1" ht="18.75" customHeight="1">
      <c r="E106" s="211" t="s">
        <v>62</v>
      </c>
      <c r="F106" s="212"/>
      <c r="G106" s="117"/>
      <c r="H106" s="131"/>
      <c r="I106" s="132"/>
      <c r="J106" s="132">
        <f t="shared" si="4"/>
        <v>0</v>
      </c>
      <c r="K106" s="133"/>
      <c r="L106" s="202"/>
    </row>
    <row r="107" spans="5:16" s="19" customFormat="1" ht="18.75">
      <c r="E107" s="119" t="s">
        <v>456</v>
      </c>
      <c r="F107" s="101" t="s">
        <v>63</v>
      </c>
      <c r="G107" s="121">
        <v>17</v>
      </c>
      <c r="H107" s="130"/>
      <c r="I107" s="121"/>
      <c r="J107" s="123">
        <f t="shared" si="4"/>
        <v>11.899999999999999</v>
      </c>
      <c r="K107" s="124">
        <f t="shared" si="5"/>
        <v>2498.9999999999995</v>
      </c>
      <c r="L107" s="201">
        <v>3660</v>
      </c>
    </row>
    <row r="108" spans="5:16" s="19" customFormat="1" ht="18.75">
      <c r="E108" s="119" t="s">
        <v>457</v>
      </c>
      <c r="F108" s="101" t="s">
        <v>64</v>
      </c>
      <c r="G108" s="121">
        <v>14</v>
      </c>
      <c r="H108" s="130"/>
      <c r="I108" s="121"/>
      <c r="J108" s="123">
        <f t="shared" si="4"/>
        <v>9.7999999999999989</v>
      </c>
      <c r="K108" s="124">
        <f t="shared" si="5"/>
        <v>2058</v>
      </c>
      <c r="L108" s="201">
        <v>3014</v>
      </c>
    </row>
    <row r="109" spans="5:16" s="19" customFormat="1" ht="18.75">
      <c r="E109" s="119" t="s">
        <v>458</v>
      </c>
      <c r="F109" s="101" t="s">
        <v>65</v>
      </c>
      <c r="G109" s="121">
        <v>14</v>
      </c>
      <c r="H109" s="130"/>
      <c r="I109" s="121"/>
      <c r="J109" s="123">
        <f t="shared" si="4"/>
        <v>9.7999999999999989</v>
      </c>
      <c r="K109" s="124">
        <f t="shared" si="5"/>
        <v>2058</v>
      </c>
      <c r="L109" s="201">
        <v>3014</v>
      </c>
    </row>
    <row r="110" spans="5:16" s="19" customFormat="1" ht="18.75">
      <c r="E110" s="119" t="s">
        <v>471</v>
      </c>
      <c r="F110" s="101" t="s">
        <v>66</v>
      </c>
      <c r="G110" s="121">
        <v>35</v>
      </c>
      <c r="H110" s="130"/>
      <c r="I110" s="121"/>
      <c r="J110" s="123">
        <f t="shared" si="4"/>
        <v>24.5</v>
      </c>
      <c r="K110" s="124">
        <f t="shared" si="5"/>
        <v>5145</v>
      </c>
      <c r="L110" s="125">
        <v>7534</v>
      </c>
    </row>
    <row r="111" spans="5:16" s="19" customFormat="1" ht="18.75">
      <c r="E111" s="119" t="s">
        <v>472</v>
      </c>
      <c r="F111" s="101" t="s">
        <v>67</v>
      </c>
      <c r="G111" s="121">
        <v>38</v>
      </c>
      <c r="H111" s="130"/>
      <c r="I111" s="121"/>
      <c r="J111" s="123">
        <f t="shared" si="4"/>
        <v>26.599999999999998</v>
      </c>
      <c r="K111" s="124">
        <f t="shared" si="5"/>
        <v>5586</v>
      </c>
      <c r="L111" s="125">
        <v>10534</v>
      </c>
    </row>
    <row r="112" spans="5:16" s="19" customFormat="1" ht="18.75">
      <c r="E112" s="119" t="s">
        <v>68</v>
      </c>
      <c r="F112" s="101" t="s">
        <v>69</v>
      </c>
      <c r="G112" s="121">
        <v>55</v>
      </c>
      <c r="H112" s="130"/>
      <c r="I112" s="121"/>
      <c r="J112" s="123">
        <f t="shared" si="4"/>
        <v>38.5</v>
      </c>
      <c r="K112" s="124">
        <f t="shared" si="5"/>
        <v>8085</v>
      </c>
      <c r="L112" s="125">
        <v>14839</v>
      </c>
    </row>
    <row r="113" spans="5:12" s="18" customFormat="1" ht="18.75" customHeight="1">
      <c r="E113" s="211" t="s">
        <v>70</v>
      </c>
      <c r="F113" s="212"/>
      <c r="G113" s="117"/>
      <c r="H113" s="131"/>
      <c r="I113" s="132"/>
      <c r="J113" s="132">
        <f t="shared" si="4"/>
        <v>0</v>
      </c>
      <c r="K113" s="133"/>
      <c r="L113" s="202"/>
    </row>
    <row r="114" spans="5:12" s="18" customFormat="1" ht="18.75">
      <c r="E114" s="119" t="s">
        <v>71</v>
      </c>
      <c r="F114" s="101" t="s">
        <v>331</v>
      </c>
      <c r="G114" s="121">
        <v>105</v>
      </c>
      <c r="H114" s="122">
        <f>1-G114/I114</f>
        <v>5.1661849710982644E-2</v>
      </c>
      <c r="I114" s="123">
        <v>110.72</v>
      </c>
      <c r="J114" s="123">
        <f t="shared" si="4"/>
        <v>73.5</v>
      </c>
      <c r="K114" s="124">
        <f t="shared" si="5"/>
        <v>15435</v>
      </c>
      <c r="L114" s="201">
        <v>22602</v>
      </c>
    </row>
    <row r="115" spans="5:12" s="18" customFormat="1" ht="18.75">
      <c r="E115" s="119" t="s">
        <v>72</v>
      </c>
      <c r="F115" s="101" t="s">
        <v>330</v>
      </c>
      <c r="G115" s="121">
        <v>40</v>
      </c>
      <c r="H115" s="122">
        <f>1-G115/I115</f>
        <v>0.63636363636363635</v>
      </c>
      <c r="I115" s="123">
        <v>110</v>
      </c>
      <c r="J115" s="123">
        <f t="shared" si="4"/>
        <v>28</v>
      </c>
      <c r="K115" s="124">
        <f t="shared" si="5"/>
        <v>5880</v>
      </c>
      <c r="L115" s="201">
        <v>8611</v>
      </c>
    </row>
    <row r="116" spans="5:12" s="18" customFormat="1" ht="18.75" customHeight="1">
      <c r="E116" s="211" t="s">
        <v>73</v>
      </c>
      <c r="F116" s="212"/>
      <c r="G116" s="117"/>
      <c r="H116" s="131"/>
      <c r="I116" s="132"/>
      <c r="J116" s="132">
        <f t="shared" si="4"/>
        <v>0</v>
      </c>
      <c r="K116" s="133"/>
      <c r="L116" s="202"/>
    </row>
    <row r="117" spans="5:12" s="18" customFormat="1" ht="18.75">
      <c r="E117" s="119" t="s">
        <v>74</v>
      </c>
      <c r="F117" s="107" t="s">
        <v>327</v>
      </c>
      <c r="G117" s="121">
        <v>2</v>
      </c>
      <c r="H117" s="122"/>
      <c r="I117" s="123"/>
      <c r="J117" s="123">
        <f t="shared" si="4"/>
        <v>1.4</v>
      </c>
      <c r="K117" s="124">
        <f t="shared" si="5"/>
        <v>294</v>
      </c>
      <c r="L117" s="201">
        <v>441</v>
      </c>
    </row>
    <row r="118" spans="5:12" s="18" customFormat="1" ht="18.75">
      <c r="E118" s="119" t="s">
        <v>75</v>
      </c>
      <c r="F118" s="107" t="s">
        <v>328</v>
      </c>
      <c r="G118" s="121">
        <v>5.25</v>
      </c>
      <c r="H118" s="122"/>
      <c r="I118" s="123"/>
      <c r="J118" s="123">
        <f t="shared" si="4"/>
        <v>3.6749999999999998</v>
      </c>
      <c r="K118" s="124">
        <f t="shared" si="5"/>
        <v>771.75</v>
      </c>
      <c r="L118" s="201">
        <v>1158</v>
      </c>
    </row>
    <row r="119" spans="5:12" s="18" customFormat="1" ht="18.75">
      <c r="E119" s="119" t="s">
        <v>76</v>
      </c>
      <c r="F119" s="107" t="s">
        <v>329</v>
      </c>
      <c r="G119" s="121">
        <v>5.75</v>
      </c>
      <c r="H119" s="122"/>
      <c r="I119" s="123"/>
      <c r="J119" s="123">
        <f t="shared" si="4"/>
        <v>4.0249999999999995</v>
      </c>
      <c r="K119" s="124">
        <f t="shared" si="5"/>
        <v>845.24999999999989</v>
      </c>
      <c r="L119" s="201">
        <v>1268</v>
      </c>
    </row>
    <row r="120" spans="5:12" s="18" customFormat="1" ht="18.75">
      <c r="E120" s="119" t="s">
        <v>77</v>
      </c>
      <c r="F120" s="107" t="s">
        <v>332</v>
      </c>
      <c r="G120" s="121">
        <v>7.5</v>
      </c>
      <c r="H120" s="122"/>
      <c r="I120" s="123"/>
      <c r="J120" s="123">
        <f t="shared" si="4"/>
        <v>5.25</v>
      </c>
      <c r="K120" s="124">
        <f t="shared" si="5"/>
        <v>1102.5</v>
      </c>
      <c r="L120" s="201">
        <v>1654</v>
      </c>
    </row>
    <row r="121" spans="5:12" s="18" customFormat="1" ht="18.75">
      <c r="E121" s="119" t="s">
        <v>78</v>
      </c>
      <c r="F121" s="107" t="s">
        <v>333</v>
      </c>
      <c r="G121" s="121">
        <v>10</v>
      </c>
      <c r="H121" s="122"/>
      <c r="I121" s="123"/>
      <c r="J121" s="123">
        <f t="shared" si="4"/>
        <v>7</v>
      </c>
      <c r="K121" s="124">
        <f t="shared" si="5"/>
        <v>1470</v>
      </c>
      <c r="L121" s="201">
        <v>2205</v>
      </c>
    </row>
    <row r="122" spans="5:12" s="18" customFormat="1" ht="18.75">
      <c r="E122" s="119" t="s">
        <v>79</v>
      </c>
      <c r="F122" s="107" t="s">
        <v>334</v>
      </c>
      <c r="G122" s="121">
        <v>2.5</v>
      </c>
      <c r="H122" s="122"/>
      <c r="I122" s="123"/>
      <c r="J122" s="123">
        <f t="shared" si="4"/>
        <v>1.75</v>
      </c>
      <c r="K122" s="124">
        <f t="shared" si="5"/>
        <v>367.5</v>
      </c>
      <c r="L122" s="201">
        <v>552</v>
      </c>
    </row>
    <row r="123" spans="5:12" s="18" customFormat="1" ht="18.75">
      <c r="E123" s="119" t="s">
        <v>80</v>
      </c>
      <c r="F123" s="107" t="s">
        <v>335</v>
      </c>
      <c r="G123" s="121">
        <v>3.3</v>
      </c>
      <c r="H123" s="122"/>
      <c r="I123" s="123"/>
      <c r="J123" s="123">
        <f t="shared" si="4"/>
        <v>2.3099999999999996</v>
      </c>
      <c r="K123" s="124">
        <f t="shared" si="5"/>
        <v>485.09999999999991</v>
      </c>
      <c r="L123" s="201">
        <v>728</v>
      </c>
    </row>
    <row r="124" spans="5:12" s="18" customFormat="1" ht="18.75">
      <c r="E124" s="119" t="s">
        <v>81</v>
      </c>
      <c r="F124" s="107" t="s">
        <v>336</v>
      </c>
      <c r="G124" s="121">
        <v>3.6</v>
      </c>
      <c r="H124" s="122"/>
      <c r="I124" s="123"/>
      <c r="J124" s="123">
        <f t="shared" si="4"/>
        <v>2.52</v>
      </c>
      <c r="K124" s="124">
        <f t="shared" si="5"/>
        <v>529.20000000000005</v>
      </c>
      <c r="L124" s="201">
        <v>794</v>
      </c>
    </row>
    <row r="125" spans="5:12" s="18" customFormat="1" ht="18.75">
      <c r="E125" s="119" t="s">
        <v>82</v>
      </c>
      <c r="F125" s="107" t="s">
        <v>337</v>
      </c>
      <c r="G125" s="121">
        <v>4</v>
      </c>
      <c r="H125" s="122">
        <f>1-G181/I125</f>
        <v>0.45555555555555549</v>
      </c>
      <c r="I125" s="123">
        <v>4.5</v>
      </c>
      <c r="J125" s="123">
        <f t="shared" si="4"/>
        <v>2.8</v>
      </c>
      <c r="K125" s="124">
        <f t="shared" si="5"/>
        <v>588</v>
      </c>
      <c r="L125" s="201">
        <v>883</v>
      </c>
    </row>
    <row r="126" spans="5:12" s="18" customFormat="1" ht="18.75">
      <c r="E126" s="119" t="s">
        <v>83</v>
      </c>
      <c r="F126" s="107" t="s">
        <v>338</v>
      </c>
      <c r="G126" s="121">
        <v>4.8</v>
      </c>
      <c r="H126" s="122">
        <f>1-G182/I126</f>
        <v>9.9999999999999978E-2</v>
      </c>
      <c r="I126" s="123">
        <v>6</v>
      </c>
      <c r="J126" s="123">
        <f t="shared" si="4"/>
        <v>3.36</v>
      </c>
      <c r="K126" s="124">
        <f t="shared" si="5"/>
        <v>705.6</v>
      </c>
      <c r="L126" s="201">
        <v>1059</v>
      </c>
    </row>
    <row r="127" spans="5:12" s="18" customFormat="1" ht="18.75" customHeight="1">
      <c r="E127" s="211" t="s">
        <v>84</v>
      </c>
      <c r="F127" s="212"/>
      <c r="G127" s="117"/>
      <c r="H127" s="131"/>
      <c r="I127" s="132"/>
      <c r="J127" s="132">
        <f t="shared" si="4"/>
        <v>0</v>
      </c>
      <c r="K127" s="133"/>
      <c r="L127" s="202"/>
    </row>
    <row r="128" spans="5:12" s="18" customFormat="1" ht="18.75">
      <c r="E128" s="119" t="s">
        <v>85</v>
      </c>
      <c r="F128" s="107" t="s">
        <v>339</v>
      </c>
      <c r="G128" s="121">
        <v>35</v>
      </c>
      <c r="H128" s="122"/>
      <c r="I128" s="123"/>
      <c r="J128" s="123">
        <f t="shared" si="4"/>
        <v>24.5</v>
      </c>
      <c r="K128" s="124">
        <f t="shared" si="5"/>
        <v>5145</v>
      </c>
      <c r="L128" s="201">
        <v>7718</v>
      </c>
    </row>
    <row r="129" spans="5:12" s="18" customFormat="1" ht="18.75">
      <c r="E129" s="119" t="s">
        <v>86</v>
      </c>
      <c r="F129" s="107" t="s">
        <v>340</v>
      </c>
      <c r="G129" s="121">
        <v>29.5</v>
      </c>
      <c r="H129" s="122"/>
      <c r="I129" s="123"/>
      <c r="J129" s="123">
        <f t="shared" si="4"/>
        <v>20.65</v>
      </c>
      <c r="K129" s="124">
        <f t="shared" si="5"/>
        <v>4336.5</v>
      </c>
      <c r="L129" s="201">
        <v>7505</v>
      </c>
    </row>
    <row r="130" spans="5:12" ht="18.75">
      <c r="E130" s="119" t="s">
        <v>87</v>
      </c>
      <c r="F130" s="107" t="s">
        <v>341</v>
      </c>
      <c r="G130" s="121">
        <v>59.75</v>
      </c>
      <c r="H130" s="135"/>
      <c r="I130" s="135"/>
      <c r="J130" s="123">
        <f t="shared" si="4"/>
        <v>41.824999999999996</v>
      </c>
      <c r="K130" s="124">
        <f t="shared" si="5"/>
        <v>8783.25</v>
      </c>
      <c r="L130" s="201">
        <v>13175</v>
      </c>
    </row>
    <row r="131" spans="5:12" ht="18.75">
      <c r="E131" s="119" t="s">
        <v>88</v>
      </c>
      <c r="F131" s="107" t="s">
        <v>342</v>
      </c>
      <c r="G131" s="121">
        <v>74.5</v>
      </c>
      <c r="H131" s="135"/>
      <c r="I131" s="135"/>
      <c r="J131" s="123">
        <f t="shared" si="4"/>
        <v>52.15</v>
      </c>
      <c r="K131" s="124">
        <f t="shared" si="5"/>
        <v>10951.5</v>
      </c>
      <c r="L131" s="201">
        <v>16428</v>
      </c>
    </row>
    <row r="132" spans="5:12" s="18" customFormat="1" ht="18.75" customHeight="1">
      <c r="E132" s="211" t="s">
        <v>89</v>
      </c>
      <c r="F132" s="212"/>
      <c r="G132" s="117"/>
      <c r="H132" s="131"/>
      <c r="I132" s="132"/>
      <c r="J132" s="132">
        <f t="shared" si="4"/>
        <v>0</v>
      </c>
      <c r="K132" s="133"/>
      <c r="L132" s="202"/>
    </row>
    <row r="133" spans="5:12" s="18" customFormat="1" ht="18.75">
      <c r="E133" s="119" t="s">
        <v>90</v>
      </c>
      <c r="F133" s="101" t="s">
        <v>343</v>
      </c>
      <c r="G133" s="121">
        <v>18</v>
      </c>
      <c r="H133" s="122">
        <f>1-G135/I133</f>
        <v>0.56000000000000005</v>
      </c>
      <c r="I133" s="123">
        <v>50</v>
      </c>
      <c r="J133" s="123">
        <f t="shared" si="4"/>
        <v>12.6</v>
      </c>
      <c r="K133" s="124">
        <f t="shared" si="5"/>
        <v>2646</v>
      </c>
      <c r="L133" s="201">
        <v>3969</v>
      </c>
    </row>
    <row r="134" spans="5:12" s="19" customFormat="1" ht="18.75">
      <c r="E134" s="119" t="s">
        <v>91</v>
      </c>
      <c r="F134" s="101" t="s">
        <v>344</v>
      </c>
      <c r="G134" s="121">
        <v>13</v>
      </c>
      <c r="H134" s="130"/>
      <c r="I134" s="121"/>
      <c r="J134" s="123">
        <f t="shared" si="4"/>
        <v>9.1</v>
      </c>
      <c r="K134" s="124">
        <f t="shared" si="5"/>
        <v>1911</v>
      </c>
      <c r="L134" s="201">
        <v>2867</v>
      </c>
    </row>
    <row r="135" spans="5:12" s="18" customFormat="1" ht="18.75">
      <c r="E135" s="119" t="s">
        <v>92</v>
      </c>
      <c r="F135" s="101" t="s">
        <v>343</v>
      </c>
      <c r="G135" s="121">
        <v>22</v>
      </c>
      <c r="H135" s="122">
        <f>1-G137/I135</f>
        <v>0.14814814814814814</v>
      </c>
      <c r="I135" s="123">
        <v>54</v>
      </c>
      <c r="J135" s="123">
        <f t="shared" si="4"/>
        <v>15.399999999999999</v>
      </c>
      <c r="K135" s="124">
        <f t="shared" si="5"/>
        <v>3233.9999999999995</v>
      </c>
      <c r="L135" s="201">
        <v>4551</v>
      </c>
    </row>
    <row r="136" spans="5:12" s="19" customFormat="1" ht="18.75">
      <c r="E136" s="119" t="s">
        <v>93</v>
      </c>
      <c r="F136" s="101" t="s">
        <v>345</v>
      </c>
      <c r="G136" s="121">
        <v>14</v>
      </c>
      <c r="H136" s="130"/>
      <c r="I136" s="121"/>
      <c r="J136" s="123">
        <f t="shared" si="4"/>
        <v>9.7999999999999989</v>
      </c>
      <c r="K136" s="124">
        <f t="shared" si="5"/>
        <v>2058</v>
      </c>
      <c r="L136" s="201">
        <v>3087</v>
      </c>
    </row>
    <row r="137" spans="5:12" s="18" customFormat="1" ht="18.75">
      <c r="E137" s="119" t="s">
        <v>94</v>
      </c>
      <c r="F137" s="101" t="s">
        <v>343</v>
      </c>
      <c r="G137" s="121">
        <v>46</v>
      </c>
      <c r="H137" s="122"/>
      <c r="I137" s="123"/>
      <c r="J137" s="123">
        <f t="shared" ref="J137:J200" si="7">G137*0.7</f>
        <v>32.199999999999996</v>
      </c>
      <c r="K137" s="124">
        <f t="shared" ref="K137:K200" si="8">J137*210</f>
        <v>6761.9999999999991</v>
      </c>
      <c r="L137" s="201">
        <v>10143</v>
      </c>
    </row>
    <row r="138" spans="5:12" s="19" customFormat="1" ht="18.75">
      <c r="E138" s="119" t="s">
        <v>95</v>
      </c>
      <c r="F138" s="101" t="s">
        <v>344</v>
      </c>
      <c r="G138" s="121">
        <v>16</v>
      </c>
      <c r="H138" s="130"/>
      <c r="I138" s="121"/>
      <c r="J138" s="123">
        <f t="shared" si="7"/>
        <v>11.2</v>
      </c>
      <c r="K138" s="124">
        <f t="shared" si="8"/>
        <v>2352</v>
      </c>
      <c r="L138" s="201">
        <v>3528</v>
      </c>
    </row>
    <row r="139" spans="5:12" s="18" customFormat="1" ht="18.75">
      <c r="E139" s="119" t="s">
        <v>96</v>
      </c>
      <c r="F139" s="101" t="s">
        <v>343</v>
      </c>
      <c r="G139" s="121">
        <v>56.5</v>
      </c>
      <c r="H139" s="122">
        <f>1-G159/I139</f>
        <v>-0.9300727566693614</v>
      </c>
      <c r="I139" s="123">
        <v>24.74</v>
      </c>
      <c r="J139" s="123">
        <f t="shared" si="7"/>
        <v>39.549999999999997</v>
      </c>
      <c r="K139" s="124">
        <f t="shared" si="8"/>
        <v>8305.5</v>
      </c>
      <c r="L139" s="201">
        <v>12459</v>
      </c>
    </row>
    <row r="140" spans="5:12" s="18" customFormat="1" ht="18.75">
      <c r="E140" s="119" t="s">
        <v>97</v>
      </c>
      <c r="F140" s="101" t="s">
        <v>344</v>
      </c>
      <c r="G140" s="121">
        <v>19</v>
      </c>
      <c r="H140" s="122"/>
      <c r="I140" s="123"/>
      <c r="J140" s="123">
        <f t="shared" si="7"/>
        <v>13.299999999999999</v>
      </c>
      <c r="K140" s="124">
        <f t="shared" si="8"/>
        <v>2793</v>
      </c>
      <c r="L140" s="201">
        <v>4190</v>
      </c>
    </row>
    <row r="141" spans="5:12" s="18" customFormat="1" ht="18.75" customHeight="1">
      <c r="E141" s="211" t="s">
        <v>98</v>
      </c>
      <c r="F141" s="212"/>
      <c r="G141" s="117"/>
      <c r="H141" s="131"/>
      <c r="I141" s="132"/>
      <c r="J141" s="132">
        <f t="shared" si="7"/>
        <v>0</v>
      </c>
      <c r="K141" s="133"/>
      <c r="L141" s="202"/>
    </row>
    <row r="142" spans="5:12" s="18" customFormat="1" ht="18.75">
      <c r="E142" s="119" t="s">
        <v>99</v>
      </c>
      <c r="F142" s="112" t="s">
        <v>346</v>
      </c>
      <c r="G142" s="121">
        <v>13.5</v>
      </c>
      <c r="H142" s="122">
        <f t="shared" ref="H142:H148" si="9">1-G144/I142</f>
        <v>9.6774193548387122E-2</v>
      </c>
      <c r="I142" s="123">
        <v>17.05</v>
      </c>
      <c r="J142" s="123">
        <f t="shared" si="7"/>
        <v>9.4499999999999993</v>
      </c>
      <c r="K142" s="124">
        <f t="shared" si="8"/>
        <v>1984.4999999999998</v>
      </c>
      <c r="L142" s="125">
        <v>2977</v>
      </c>
    </row>
    <row r="143" spans="5:12" s="18" customFormat="1" ht="18.75">
      <c r="E143" s="119" t="s">
        <v>100</v>
      </c>
      <c r="F143" s="112" t="s">
        <v>347</v>
      </c>
      <c r="G143" s="121">
        <v>14.2</v>
      </c>
      <c r="H143" s="122">
        <f t="shared" si="9"/>
        <v>9.0909090909090939E-2</v>
      </c>
      <c r="I143" s="123">
        <v>17.05</v>
      </c>
      <c r="J143" s="123">
        <f t="shared" si="7"/>
        <v>9.94</v>
      </c>
      <c r="K143" s="124">
        <f t="shared" si="8"/>
        <v>2087.4</v>
      </c>
      <c r="L143" s="125">
        <v>3132</v>
      </c>
    </row>
    <row r="144" spans="5:12" s="18" customFormat="1" ht="18.75">
      <c r="E144" s="119" t="s">
        <v>101</v>
      </c>
      <c r="F144" s="112" t="s">
        <v>348</v>
      </c>
      <c r="G144" s="121">
        <v>15.4</v>
      </c>
      <c r="H144" s="122">
        <f t="shared" si="9"/>
        <v>0.10453216374269003</v>
      </c>
      <c r="I144" s="123">
        <v>27.36</v>
      </c>
      <c r="J144" s="123">
        <f t="shared" si="7"/>
        <v>10.78</v>
      </c>
      <c r="K144" s="124">
        <f t="shared" si="8"/>
        <v>2263.7999999999997</v>
      </c>
      <c r="L144" s="125">
        <v>3396</v>
      </c>
    </row>
    <row r="145" spans="5:12" s="18" customFormat="1" ht="18.75">
      <c r="E145" s="119" t="s">
        <v>102</v>
      </c>
      <c r="F145" s="112" t="s">
        <v>349</v>
      </c>
      <c r="G145" s="121">
        <v>15.5</v>
      </c>
      <c r="H145" s="122">
        <f t="shared" si="9"/>
        <v>0.1048593350383632</v>
      </c>
      <c r="I145" s="123">
        <v>27.37</v>
      </c>
      <c r="J145" s="123">
        <f t="shared" si="7"/>
        <v>10.85</v>
      </c>
      <c r="K145" s="124">
        <f t="shared" si="8"/>
        <v>2278.5</v>
      </c>
      <c r="L145" s="125">
        <v>3418</v>
      </c>
    </row>
    <row r="146" spans="5:12" s="18" customFormat="1" ht="18.75">
      <c r="E146" s="119" t="s">
        <v>103</v>
      </c>
      <c r="F146" s="112" t="s">
        <v>350</v>
      </c>
      <c r="G146" s="121">
        <v>24.5</v>
      </c>
      <c r="H146" s="122">
        <f t="shared" si="9"/>
        <v>9.7387173396674576E-2</v>
      </c>
      <c r="I146" s="123">
        <v>37.89</v>
      </c>
      <c r="J146" s="123">
        <f t="shared" si="7"/>
        <v>17.149999999999999</v>
      </c>
      <c r="K146" s="124">
        <f t="shared" si="8"/>
        <v>3601.4999999999995</v>
      </c>
      <c r="L146" s="125">
        <v>5403</v>
      </c>
    </row>
    <row r="147" spans="5:12" s="18" customFormat="1" ht="18.75">
      <c r="E147" s="119" t="s">
        <v>104</v>
      </c>
      <c r="F147" s="112" t="s">
        <v>351</v>
      </c>
      <c r="G147" s="121">
        <v>24.5</v>
      </c>
      <c r="H147" s="122">
        <f t="shared" si="9"/>
        <v>0.10266561097915017</v>
      </c>
      <c r="I147" s="123">
        <v>37.89</v>
      </c>
      <c r="J147" s="123">
        <f t="shared" si="7"/>
        <v>17.149999999999999</v>
      </c>
      <c r="K147" s="124">
        <f t="shared" si="8"/>
        <v>3601.4999999999995</v>
      </c>
      <c r="L147" s="125">
        <v>5403</v>
      </c>
    </row>
    <row r="148" spans="5:12" s="18" customFormat="1" ht="18.75">
      <c r="E148" s="119" t="s">
        <v>105</v>
      </c>
      <c r="F148" s="112" t="s">
        <v>352</v>
      </c>
      <c r="G148" s="121">
        <v>34.200000000000003</v>
      </c>
      <c r="H148" s="122">
        <f t="shared" si="9"/>
        <v>0.10061832490163014</v>
      </c>
      <c r="I148" s="123">
        <v>17.79</v>
      </c>
      <c r="J148" s="123">
        <f t="shared" si="7"/>
        <v>23.94</v>
      </c>
      <c r="K148" s="124">
        <f t="shared" si="8"/>
        <v>5027.4000000000005</v>
      </c>
      <c r="L148" s="125">
        <v>7542</v>
      </c>
    </row>
    <row r="149" spans="5:12" s="18" customFormat="1" ht="18.75">
      <c r="E149" s="119" t="s">
        <v>106</v>
      </c>
      <c r="F149" s="112" t="s">
        <v>353</v>
      </c>
      <c r="G149" s="121">
        <v>34</v>
      </c>
      <c r="H149" s="122"/>
      <c r="I149" s="123"/>
      <c r="J149" s="123">
        <f t="shared" si="7"/>
        <v>23.799999999999997</v>
      </c>
      <c r="K149" s="124">
        <f t="shared" si="8"/>
        <v>4997.9999999999991</v>
      </c>
      <c r="L149" s="125">
        <v>7498</v>
      </c>
    </row>
    <row r="150" spans="5:12" s="18" customFormat="1" ht="18.75">
      <c r="E150" s="119" t="s">
        <v>107</v>
      </c>
      <c r="F150" s="112" t="s">
        <v>354</v>
      </c>
      <c r="G150" s="121">
        <v>16</v>
      </c>
      <c r="H150" s="122">
        <f t="shared" ref="H150:H155" si="10">1-G152/I150</f>
        <v>9.5238095238095233E-2</v>
      </c>
      <c r="I150" s="123">
        <v>21</v>
      </c>
      <c r="J150" s="123">
        <f t="shared" si="7"/>
        <v>11.2</v>
      </c>
      <c r="K150" s="124">
        <f t="shared" si="8"/>
        <v>2352</v>
      </c>
      <c r="L150" s="125">
        <v>3528</v>
      </c>
    </row>
    <row r="151" spans="5:12" s="18" customFormat="1" ht="18.75">
      <c r="E151" s="119" t="s">
        <v>108</v>
      </c>
      <c r="F151" s="112" t="s">
        <v>355</v>
      </c>
      <c r="G151" s="121">
        <v>12</v>
      </c>
      <c r="H151" s="122">
        <f t="shared" si="10"/>
        <v>9.5238095238095233E-2</v>
      </c>
      <c r="I151" s="123">
        <v>21</v>
      </c>
      <c r="J151" s="123">
        <f t="shared" si="7"/>
        <v>8.3999999999999986</v>
      </c>
      <c r="K151" s="124">
        <f t="shared" si="8"/>
        <v>1763.9999999999998</v>
      </c>
      <c r="L151" s="125">
        <v>2646</v>
      </c>
    </row>
    <row r="152" spans="5:12" s="18" customFormat="1" ht="36">
      <c r="E152" s="119" t="s">
        <v>109</v>
      </c>
      <c r="F152" s="112" t="s">
        <v>356</v>
      </c>
      <c r="G152" s="121">
        <v>19</v>
      </c>
      <c r="H152" s="122">
        <f t="shared" si="10"/>
        <v>0.10078045469969454</v>
      </c>
      <c r="I152" s="123">
        <v>29.47</v>
      </c>
      <c r="J152" s="123">
        <f t="shared" si="7"/>
        <v>13.299999999999999</v>
      </c>
      <c r="K152" s="124">
        <f t="shared" si="8"/>
        <v>2793</v>
      </c>
      <c r="L152" s="125">
        <v>4190</v>
      </c>
    </row>
    <row r="153" spans="5:12" s="18" customFormat="1" ht="18.75">
      <c r="E153" s="119" t="s">
        <v>110</v>
      </c>
      <c r="F153" s="112" t="s">
        <v>357</v>
      </c>
      <c r="G153" s="121">
        <v>19</v>
      </c>
      <c r="H153" s="122">
        <f t="shared" si="10"/>
        <v>0.10078045469969454</v>
      </c>
      <c r="I153" s="123">
        <v>29.47</v>
      </c>
      <c r="J153" s="123">
        <f t="shared" si="7"/>
        <v>13.299999999999999</v>
      </c>
      <c r="K153" s="124">
        <f t="shared" si="8"/>
        <v>2793</v>
      </c>
      <c r="L153" s="125">
        <v>4190</v>
      </c>
    </row>
    <row r="154" spans="5:12" s="18" customFormat="1" ht="36">
      <c r="E154" s="119" t="s">
        <v>111</v>
      </c>
      <c r="F154" s="112" t="s">
        <v>358</v>
      </c>
      <c r="G154" s="121">
        <v>26.5</v>
      </c>
      <c r="H154" s="122">
        <f t="shared" si="10"/>
        <v>0.10266561097915017</v>
      </c>
      <c r="I154" s="123">
        <v>37.89</v>
      </c>
      <c r="J154" s="123">
        <f t="shared" si="7"/>
        <v>18.549999999999997</v>
      </c>
      <c r="K154" s="124">
        <f t="shared" si="8"/>
        <v>3895.4999999999995</v>
      </c>
      <c r="L154" s="125">
        <v>5844</v>
      </c>
    </row>
    <row r="155" spans="5:12" s="18" customFormat="1" ht="18.75">
      <c r="E155" s="119" t="s">
        <v>112</v>
      </c>
      <c r="F155" s="112" t="s">
        <v>359</v>
      </c>
      <c r="G155" s="121">
        <v>26.5</v>
      </c>
      <c r="H155" s="122">
        <f t="shared" si="10"/>
        <v>-0.15371564302680696</v>
      </c>
      <c r="I155" s="123">
        <v>29.47</v>
      </c>
      <c r="J155" s="123">
        <f t="shared" si="7"/>
        <v>18.549999999999997</v>
      </c>
      <c r="K155" s="124">
        <f t="shared" si="8"/>
        <v>3895.4999999999995</v>
      </c>
      <c r="L155" s="125">
        <v>5844</v>
      </c>
    </row>
    <row r="156" spans="5:12" s="18" customFormat="1" ht="36">
      <c r="E156" s="119" t="s">
        <v>113</v>
      </c>
      <c r="F156" s="112" t="s">
        <v>360</v>
      </c>
      <c r="G156" s="121">
        <v>34</v>
      </c>
      <c r="H156" s="122"/>
      <c r="I156" s="123"/>
      <c r="J156" s="123">
        <f t="shared" si="7"/>
        <v>23.799999999999997</v>
      </c>
      <c r="K156" s="124">
        <f t="shared" si="8"/>
        <v>4997.9999999999991</v>
      </c>
      <c r="L156" s="125">
        <v>7498</v>
      </c>
    </row>
    <row r="157" spans="5:12" s="18" customFormat="1" ht="18.75">
      <c r="E157" s="119" t="s">
        <v>114</v>
      </c>
      <c r="F157" s="112" t="s">
        <v>361</v>
      </c>
      <c r="G157" s="121">
        <v>34</v>
      </c>
      <c r="H157" s="122"/>
      <c r="I157" s="123"/>
      <c r="J157" s="123">
        <f t="shared" si="7"/>
        <v>23.799999999999997</v>
      </c>
      <c r="K157" s="124">
        <f t="shared" si="8"/>
        <v>4997.9999999999991</v>
      </c>
      <c r="L157" s="125">
        <v>7498</v>
      </c>
    </row>
    <row r="158" spans="5:12" s="18" customFormat="1" ht="18.75" customHeight="1">
      <c r="E158" s="115" t="s">
        <v>115</v>
      </c>
      <c r="F158" s="116"/>
      <c r="G158" s="117"/>
      <c r="H158" s="131"/>
      <c r="I158" s="132"/>
      <c r="J158" s="132">
        <f t="shared" si="7"/>
        <v>0</v>
      </c>
      <c r="K158" s="133"/>
      <c r="L158" s="202"/>
    </row>
    <row r="159" spans="5:12" s="18" customFormat="1" ht="18.75">
      <c r="E159" s="119" t="s">
        <v>116</v>
      </c>
      <c r="F159" s="107" t="s">
        <v>362</v>
      </c>
      <c r="G159" s="121">
        <v>47.75</v>
      </c>
      <c r="H159" s="122"/>
      <c r="I159" s="123"/>
      <c r="J159" s="123">
        <f t="shared" si="7"/>
        <v>33.424999999999997</v>
      </c>
      <c r="K159" s="124">
        <f t="shared" si="8"/>
        <v>7019.2499999999991</v>
      </c>
      <c r="L159" s="201">
        <v>10529</v>
      </c>
    </row>
    <row r="160" spans="5:12" s="18" customFormat="1" ht="18.75">
      <c r="E160" s="119" t="s">
        <v>117</v>
      </c>
      <c r="F160" s="107" t="s">
        <v>362</v>
      </c>
      <c r="G160" s="121">
        <v>64.25</v>
      </c>
      <c r="H160" s="122"/>
      <c r="I160" s="123"/>
      <c r="J160" s="123">
        <f t="shared" si="7"/>
        <v>44.974999999999994</v>
      </c>
      <c r="K160" s="124">
        <f t="shared" si="8"/>
        <v>9444.7499999999982</v>
      </c>
      <c r="L160" s="201">
        <v>14168</v>
      </c>
    </row>
    <row r="161" spans="5:13" s="18" customFormat="1" ht="18.75">
      <c r="E161" s="119" t="s">
        <v>118</v>
      </c>
      <c r="F161" s="107" t="s">
        <v>362</v>
      </c>
      <c r="G161" s="121">
        <v>65.5</v>
      </c>
      <c r="H161" s="122"/>
      <c r="I161" s="123"/>
      <c r="J161" s="123">
        <f t="shared" si="7"/>
        <v>45.849999999999994</v>
      </c>
      <c r="K161" s="124">
        <f t="shared" si="8"/>
        <v>9628.4999999999982</v>
      </c>
      <c r="L161" s="201">
        <v>14443</v>
      </c>
    </row>
    <row r="162" spans="5:13" s="18" customFormat="1" ht="18.75">
      <c r="E162" s="119" t="s">
        <v>119</v>
      </c>
      <c r="F162" s="107" t="s">
        <v>362</v>
      </c>
      <c r="G162" s="121">
        <v>73.5</v>
      </c>
      <c r="H162" s="122"/>
      <c r="I162" s="123"/>
      <c r="J162" s="123">
        <f t="shared" si="7"/>
        <v>51.449999999999996</v>
      </c>
      <c r="K162" s="124">
        <f t="shared" si="8"/>
        <v>10804.5</v>
      </c>
      <c r="L162" s="201">
        <v>16207</v>
      </c>
    </row>
    <row r="163" spans="5:13" s="18" customFormat="1" ht="18.75">
      <c r="E163" s="119" t="s">
        <v>120</v>
      </c>
      <c r="F163" s="107" t="s">
        <v>362</v>
      </c>
      <c r="G163" s="121">
        <v>77.75</v>
      </c>
      <c r="H163" s="122"/>
      <c r="I163" s="123"/>
      <c r="J163" s="123">
        <f t="shared" si="7"/>
        <v>54.424999999999997</v>
      </c>
      <c r="K163" s="124">
        <f t="shared" si="8"/>
        <v>11429.25</v>
      </c>
      <c r="L163" s="201">
        <v>17144</v>
      </c>
    </row>
    <row r="164" spans="5:13" s="18" customFormat="1" ht="18.75">
      <c r="E164" s="119" t="s">
        <v>121</v>
      </c>
      <c r="F164" s="107" t="s">
        <v>362</v>
      </c>
      <c r="G164" s="121">
        <v>99.75</v>
      </c>
      <c r="H164" s="122">
        <f>1-G142/I164</f>
        <v>7.3529411764705621E-3</v>
      </c>
      <c r="I164" s="123">
        <v>13.6</v>
      </c>
      <c r="J164" s="123">
        <f t="shared" si="7"/>
        <v>69.824999999999989</v>
      </c>
      <c r="K164" s="124">
        <f t="shared" si="8"/>
        <v>14663.249999999998</v>
      </c>
      <c r="L164" s="201">
        <v>21995</v>
      </c>
    </row>
    <row r="165" spans="5:13" s="18" customFormat="1" ht="18.75">
      <c r="E165" s="119" t="s">
        <v>122</v>
      </c>
      <c r="F165" s="107" t="s">
        <v>362</v>
      </c>
      <c r="G165" s="121">
        <v>115</v>
      </c>
      <c r="H165" s="122">
        <f>1-G143/I165</f>
        <v>-8.812260536398453E-2</v>
      </c>
      <c r="I165" s="123">
        <v>13.05</v>
      </c>
      <c r="J165" s="123">
        <f t="shared" si="7"/>
        <v>80.5</v>
      </c>
      <c r="K165" s="124">
        <f t="shared" si="8"/>
        <v>16905</v>
      </c>
      <c r="L165" s="201">
        <v>25358</v>
      </c>
    </row>
    <row r="166" spans="5:13" s="18" customFormat="1" ht="18.75" customHeight="1">
      <c r="E166" s="211" t="s">
        <v>123</v>
      </c>
      <c r="F166" s="212"/>
      <c r="G166" s="117"/>
      <c r="H166" s="131"/>
      <c r="I166" s="132"/>
      <c r="J166" s="132">
        <f t="shared" si="7"/>
        <v>0</v>
      </c>
      <c r="K166" s="133"/>
      <c r="L166" s="202"/>
    </row>
    <row r="167" spans="5:13" s="18" customFormat="1" ht="34.5" customHeight="1">
      <c r="E167" s="119" t="s">
        <v>124</v>
      </c>
      <c r="F167" s="112" t="s">
        <v>363</v>
      </c>
      <c r="G167" s="121">
        <v>68</v>
      </c>
      <c r="H167" s="122"/>
      <c r="I167" s="123"/>
      <c r="J167" s="123">
        <f t="shared" si="7"/>
        <v>47.599999999999994</v>
      </c>
      <c r="K167" s="124">
        <f t="shared" si="8"/>
        <v>9995.9999999999982</v>
      </c>
      <c r="L167" s="201">
        <v>14992</v>
      </c>
    </row>
    <row r="168" spans="5:13" s="18" customFormat="1" ht="39" customHeight="1">
      <c r="E168" s="119" t="s">
        <v>125</v>
      </c>
      <c r="F168" s="112" t="s">
        <v>364</v>
      </c>
      <c r="G168" s="121">
        <v>39</v>
      </c>
      <c r="H168" s="122"/>
      <c r="I168" s="123"/>
      <c r="J168" s="123">
        <f t="shared" si="7"/>
        <v>27.299999999999997</v>
      </c>
      <c r="K168" s="124">
        <f t="shared" si="8"/>
        <v>5732.9999999999991</v>
      </c>
      <c r="L168" s="201">
        <v>8600</v>
      </c>
    </row>
    <row r="169" spans="5:13" s="18" customFormat="1" ht="33" customHeight="1">
      <c r="E169" s="119" t="s">
        <v>126</v>
      </c>
      <c r="F169" s="112" t="s">
        <v>365</v>
      </c>
      <c r="G169" s="121">
        <v>120</v>
      </c>
      <c r="H169" s="122"/>
      <c r="I169" s="123"/>
      <c r="J169" s="123">
        <f t="shared" si="7"/>
        <v>84</v>
      </c>
      <c r="K169" s="124">
        <f t="shared" si="8"/>
        <v>17640</v>
      </c>
      <c r="L169" s="201">
        <v>26461</v>
      </c>
    </row>
    <row r="170" spans="5:13" s="19" customFormat="1" ht="36">
      <c r="E170" s="119" t="s">
        <v>127</v>
      </c>
      <c r="F170" s="112" t="s">
        <v>366</v>
      </c>
      <c r="G170" s="121">
        <v>19</v>
      </c>
      <c r="H170" s="130"/>
      <c r="I170" s="121"/>
      <c r="J170" s="123">
        <f t="shared" si="7"/>
        <v>13.299999999999999</v>
      </c>
      <c r="K170" s="124">
        <f t="shared" si="8"/>
        <v>2793</v>
      </c>
      <c r="L170" s="201">
        <v>4190</v>
      </c>
    </row>
    <row r="171" spans="5:13" s="19" customFormat="1" ht="36" customHeight="1">
      <c r="E171" s="119" t="s">
        <v>128</v>
      </c>
      <c r="F171" s="112" t="s">
        <v>129</v>
      </c>
      <c r="G171" s="121">
        <v>116</v>
      </c>
      <c r="H171" s="130"/>
      <c r="I171" s="121"/>
      <c r="J171" s="123">
        <f t="shared" si="7"/>
        <v>81.199999999999989</v>
      </c>
      <c r="K171" s="124">
        <f t="shared" si="8"/>
        <v>17051.999999999996</v>
      </c>
      <c r="L171" s="201">
        <v>25579</v>
      </c>
      <c r="M171" s="21"/>
    </row>
    <row r="172" spans="5:13" s="19" customFormat="1" ht="36">
      <c r="E172" s="119" t="s">
        <v>130</v>
      </c>
      <c r="F172" s="112" t="s">
        <v>367</v>
      </c>
      <c r="G172" s="121">
        <v>106</v>
      </c>
      <c r="H172" s="130"/>
      <c r="I172" s="121"/>
      <c r="J172" s="123">
        <f t="shared" si="7"/>
        <v>74.199999999999989</v>
      </c>
      <c r="K172" s="124">
        <f t="shared" si="8"/>
        <v>15581.999999999998</v>
      </c>
      <c r="L172" s="201">
        <v>23374</v>
      </c>
    </row>
    <row r="173" spans="5:13" s="19" customFormat="1" ht="18.75" customHeight="1">
      <c r="E173" s="211" t="s">
        <v>131</v>
      </c>
      <c r="F173" s="212"/>
      <c r="G173" s="117"/>
      <c r="H173" s="131"/>
      <c r="I173" s="132"/>
      <c r="J173" s="132">
        <f t="shared" si="7"/>
        <v>0</v>
      </c>
      <c r="K173" s="133"/>
      <c r="L173" s="202"/>
    </row>
    <row r="174" spans="5:13" s="19" customFormat="1" ht="18.75">
      <c r="E174" s="119" t="s">
        <v>132</v>
      </c>
      <c r="F174" s="112" t="s">
        <v>368</v>
      </c>
      <c r="G174" s="121">
        <v>70</v>
      </c>
      <c r="H174" s="130"/>
      <c r="I174" s="121"/>
      <c r="J174" s="123">
        <f t="shared" si="7"/>
        <v>49</v>
      </c>
      <c r="K174" s="124">
        <f t="shared" si="8"/>
        <v>10290</v>
      </c>
      <c r="L174" s="201">
        <v>15436</v>
      </c>
    </row>
    <row r="175" spans="5:13" s="19" customFormat="1" ht="18.75" customHeight="1">
      <c r="E175" s="211" t="s">
        <v>133</v>
      </c>
      <c r="F175" s="212"/>
      <c r="G175" s="117"/>
      <c r="H175" s="131"/>
      <c r="I175" s="132"/>
      <c r="J175" s="132">
        <f t="shared" si="7"/>
        <v>0</v>
      </c>
      <c r="K175" s="133"/>
      <c r="L175" s="202"/>
    </row>
    <row r="176" spans="5:13" s="19" customFormat="1" ht="18.75">
      <c r="E176" s="119" t="s">
        <v>134</v>
      </c>
      <c r="F176" s="113" t="s">
        <v>369</v>
      </c>
      <c r="G176" s="121">
        <v>125</v>
      </c>
      <c r="H176" s="130"/>
      <c r="I176" s="121"/>
      <c r="J176" s="123">
        <f t="shared" si="7"/>
        <v>87.5</v>
      </c>
      <c r="K176" s="124">
        <f t="shared" si="8"/>
        <v>18375</v>
      </c>
      <c r="L176" s="201">
        <v>27563</v>
      </c>
    </row>
    <row r="177" spans="5:12" s="18" customFormat="1" ht="18.75">
      <c r="E177" s="119" t="s">
        <v>135</v>
      </c>
      <c r="F177" s="113" t="s">
        <v>370</v>
      </c>
      <c r="G177" s="121">
        <v>140</v>
      </c>
      <c r="H177" s="122"/>
      <c r="I177" s="123"/>
      <c r="J177" s="123">
        <f t="shared" si="7"/>
        <v>98</v>
      </c>
      <c r="K177" s="124">
        <f t="shared" si="8"/>
        <v>20580</v>
      </c>
      <c r="L177" s="201">
        <v>30871</v>
      </c>
    </row>
    <row r="178" spans="5:12" s="18" customFormat="1" ht="18.75">
      <c r="E178" s="119" t="s">
        <v>136</v>
      </c>
      <c r="F178" s="113" t="s">
        <v>371</v>
      </c>
      <c r="G178" s="121">
        <v>250</v>
      </c>
      <c r="H178" s="122"/>
      <c r="I178" s="123"/>
      <c r="J178" s="123">
        <f t="shared" si="7"/>
        <v>175</v>
      </c>
      <c r="K178" s="124">
        <f t="shared" si="8"/>
        <v>36750</v>
      </c>
      <c r="L178" s="201">
        <v>55125</v>
      </c>
    </row>
    <row r="179" spans="5:12" s="19" customFormat="1" ht="18.75">
      <c r="E179" s="119" t="s">
        <v>137</v>
      </c>
      <c r="F179" s="112" t="s">
        <v>372</v>
      </c>
      <c r="G179" s="121">
        <v>85</v>
      </c>
      <c r="H179" s="130"/>
      <c r="I179" s="121"/>
      <c r="J179" s="123">
        <f t="shared" si="7"/>
        <v>59.499999999999993</v>
      </c>
      <c r="K179" s="124">
        <f t="shared" si="8"/>
        <v>12494.999999999998</v>
      </c>
      <c r="L179" s="201">
        <v>18743</v>
      </c>
    </row>
    <row r="180" spans="5:12" s="18" customFormat="1" ht="18.75" customHeight="1">
      <c r="E180" s="211" t="s">
        <v>138</v>
      </c>
      <c r="F180" s="212"/>
      <c r="G180" s="117"/>
      <c r="H180" s="131"/>
      <c r="I180" s="132"/>
      <c r="J180" s="132">
        <f t="shared" si="7"/>
        <v>0</v>
      </c>
      <c r="K180" s="133"/>
      <c r="L180" s="202"/>
    </row>
    <row r="181" spans="5:12" s="18" customFormat="1" ht="18.75">
      <c r="E181" s="119" t="s">
        <v>139</v>
      </c>
      <c r="F181" s="101" t="s">
        <v>373</v>
      </c>
      <c r="G181" s="121">
        <v>2.4500000000000002</v>
      </c>
      <c r="H181" s="122">
        <f>1-G183/I181</f>
        <v>0.35238095238095235</v>
      </c>
      <c r="I181" s="123">
        <v>10.5</v>
      </c>
      <c r="J181" s="123">
        <f t="shared" si="7"/>
        <v>1.7150000000000001</v>
      </c>
      <c r="K181" s="124">
        <f t="shared" si="8"/>
        <v>360.15000000000003</v>
      </c>
      <c r="L181" s="201">
        <v>618</v>
      </c>
    </row>
    <row r="182" spans="5:12" s="18" customFormat="1" ht="18.75">
      <c r="E182" s="119" t="s">
        <v>140</v>
      </c>
      <c r="F182" s="101" t="s">
        <v>374</v>
      </c>
      <c r="G182" s="121">
        <v>5.4</v>
      </c>
      <c r="H182" s="122"/>
      <c r="I182" s="123"/>
      <c r="J182" s="123">
        <f t="shared" si="7"/>
        <v>3.78</v>
      </c>
      <c r="K182" s="124">
        <f t="shared" si="8"/>
        <v>793.8</v>
      </c>
      <c r="L182" s="201">
        <v>1361</v>
      </c>
    </row>
    <row r="183" spans="5:12" s="18" customFormat="1" ht="18.75">
      <c r="E183" s="119" t="s">
        <v>141</v>
      </c>
      <c r="F183" s="101" t="s">
        <v>375</v>
      </c>
      <c r="G183" s="121">
        <v>6.8</v>
      </c>
      <c r="H183" s="122"/>
      <c r="I183" s="123"/>
      <c r="J183" s="123">
        <f t="shared" si="7"/>
        <v>4.76</v>
      </c>
      <c r="K183" s="124">
        <f t="shared" si="8"/>
        <v>999.59999999999991</v>
      </c>
      <c r="L183" s="201">
        <v>1714</v>
      </c>
    </row>
    <row r="184" spans="5:12" s="18" customFormat="1" ht="18.75" customHeight="1">
      <c r="E184" s="211" t="s">
        <v>142</v>
      </c>
      <c r="F184" s="212"/>
      <c r="G184" s="117"/>
      <c r="H184" s="131"/>
      <c r="I184" s="132"/>
      <c r="J184" s="132">
        <f t="shared" si="7"/>
        <v>0</v>
      </c>
      <c r="K184" s="133"/>
      <c r="L184" s="202"/>
    </row>
    <row r="185" spans="5:12" s="18" customFormat="1" ht="18.75">
      <c r="E185" s="119" t="s">
        <v>143</v>
      </c>
      <c r="F185" s="107" t="s">
        <v>376</v>
      </c>
      <c r="G185" s="121">
        <v>2.95</v>
      </c>
      <c r="H185" s="122"/>
      <c r="I185" s="123"/>
      <c r="J185" s="123">
        <f t="shared" si="7"/>
        <v>2.0649999999999999</v>
      </c>
      <c r="K185" s="124">
        <f t="shared" si="8"/>
        <v>433.65</v>
      </c>
      <c r="L185" s="201">
        <v>744</v>
      </c>
    </row>
    <row r="186" spans="5:12" s="18" customFormat="1" ht="18.75">
      <c r="E186" s="119" t="s">
        <v>144</v>
      </c>
      <c r="F186" s="107" t="s">
        <v>377</v>
      </c>
      <c r="G186" s="121">
        <v>3.2</v>
      </c>
      <c r="H186" s="122"/>
      <c r="I186" s="123"/>
      <c r="J186" s="123">
        <f t="shared" si="7"/>
        <v>2.2399999999999998</v>
      </c>
      <c r="K186" s="124">
        <f t="shared" si="8"/>
        <v>470.4</v>
      </c>
      <c r="L186" s="201">
        <v>807</v>
      </c>
    </row>
    <row r="187" spans="5:12" s="18" customFormat="1" ht="18.75">
      <c r="E187" s="119" t="s">
        <v>145</v>
      </c>
      <c r="F187" s="107" t="s">
        <v>378</v>
      </c>
      <c r="G187" s="121">
        <v>3.95</v>
      </c>
      <c r="H187" s="122"/>
      <c r="I187" s="123"/>
      <c r="J187" s="123">
        <f t="shared" si="7"/>
        <v>2.7650000000000001</v>
      </c>
      <c r="K187" s="124">
        <f t="shared" si="8"/>
        <v>580.65</v>
      </c>
      <c r="L187" s="201">
        <v>996</v>
      </c>
    </row>
    <row r="188" spans="5:12" s="18" customFormat="1" ht="18.75">
      <c r="E188" s="119" t="s">
        <v>146</v>
      </c>
      <c r="F188" s="107" t="s">
        <v>379</v>
      </c>
      <c r="G188" s="121">
        <v>5.25</v>
      </c>
      <c r="H188" s="122"/>
      <c r="I188" s="123"/>
      <c r="J188" s="123">
        <f t="shared" si="7"/>
        <v>3.6749999999999998</v>
      </c>
      <c r="K188" s="124">
        <f t="shared" si="8"/>
        <v>771.75</v>
      </c>
      <c r="L188" s="201">
        <v>1324</v>
      </c>
    </row>
    <row r="189" spans="5:12" s="18" customFormat="1" ht="18.75">
      <c r="E189" s="119" t="s">
        <v>147</v>
      </c>
      <c r="F189" s="107" t="s">
        <v>380</v>
      </c>
      <c r="G189" s="121">
        <v>6.75</v>
      </c>
      <c r="H189" s="122"/>
      <c r="I189" s="123"/>
      <c r="J189" s="123">
        <f t="shared" si="7"/>
        <v>4.7249999999999996</v>
      </c>
      <c r="K189" s="124">
        <f t="shared" si="8"/>
        <v>992.24999999999989</v>
      </c>
      <c r="L189" s="201">
        <v>1702</v>
      </c>
    </row>
    <row r="190" spans="5:12" s="18" customFormat="1" ht="18.75">
      <c r="E190" s="119" t="s">
        <v>148</v>
      </c>
      <c r="F190" s="107" t="s">
        <v>381</v>
      </c>
      <c r="G190" s="121">
        <v>12.5</v>
      </c>
      <c r="H190" s="122"/>
      <c r="I190" s="123"/>
      <c r="J190" s="123">
        <f t="shared" si="7"/>
        <v>8.75</v>
      </c>
      <c r="K190" s="124">
        <f t="shared" si="8"/>
        <v>1837.5</v>
      </c>
      <c r="L190" s="201">
        <v>3151</v>
      </c>
    </row>
    <row r="191" spans="5:12" s="18" customFormat="1" ht="18.75" customHeight="1">
      <c r="E191" s="211" t="s">
        <v>149</v>
      </c>
      <c r="F191" s="212"/>
      <c r="G191" s="117"/>
      <c r="H191" s="131"/>
      <c r="I191" s="132"/>
      <c r="J191" s="132">
        <f t="shared" si="7"/>
        <v>0</v>
      </c>
      <c r="K191" s="133"/>
      <c r="L191" s="202"/>
    </row>
    <row r="192" spans="5:12" s="18" customFormat="1" ht="18.75">
      <c r="E192" s="119" t="s">
        <v>150</v>
      </c>
      <c r="F192" s="107" t="s">
        <v>382</v>
      </c>
      <c r="G192" s="121">
        <v>3</v>
      </c>
      <c r="H192" s="122"/>
      <c r="I192" s="123"/>
      <c r="J192" s="123">
        <f t="shared" si="7"/>
        <v>2.0999999999999996</v>
      </c>
      <c r="K192" s="124">
        <f t="shared" si="8"/>
        <v>440.99999999999994</v>
      </c>
      <c r="L192" s="201">
        <v>757</v>
      </c>
    </row>
    <row r="193" spans="5:12" s="18" customFormat="1" ht="18.75">
      <c r="E193" s="119" t="s">
        <v>151</v>
      </c>
      <c r="F193" s="107" t="s">
        <v>383</v>
      </c>
      <c r="G193" s="121">
        <v>3</v>
      </c>
      <c r="H193" s="122"/>
      <c r="I193" s="123"/>
      <c r="J193" s="123">
        <f t="shared" si="7"/>
        <v>2.0999999999999996</v>
      </c>
      <c r="K193" s="124">
        <f t="shared" si="8"/>
        <v>440.99999999999994</v>
      </c>
      <c r="L193" s="201">
        <v>757</v>
      </c>
    </row>
    <row r="194" spans="5:12" s="18" customFormat="1" ht="18.75">
      <c r="E194" s="119" t="s">
        <v>152</v>
      </c>
      <c r="F194" s="107" t="s">
        <v>384</v>
      </c>
      <c r="G194" s="121">
        <v>4.8</v>
      </c>
      <c r="H194" s="122"/>
      <c r="I194" s="123"/>
      <c r="J194" s="123">
        <f t="shared" si="7"/>
        <v>3.36</v>
      </c>
      <c r="K194" s="124">
        <f t="shared" si="8"/>
        <v>705.6</v>
      </c>
      <c r="L194" s="201">
        <v>1210</v>
      </c>
    </row>
    <row r="195" spans="5:12" s="18" customFormat="1" ht="18.75">
      <c r="E195" s="119" t="s">
        <v>153</v>
      </c>
      <c r="F195" s="107" t="s">
        <v>385</v>
      </c>
      <c r="G195" s="121">
        <v>4.8</v>
      </c>
      <c r="H195" s="122"/>
      <c r="I195" s="123"/>
      <c r="J195" s="123">
        <f t="shared" si="7"/>
        <v>3.36</v>
      </c>
      <c r="K195" s="124">
        <f t="shared" si="8"/>
        <v>705.6</v>
      </c>
      <c r="L195" s="201">
        <v>1210</v>
      </c>
    </row>
    <row r="196" spans="5:12" s="18" customFormat="1" ht="18.75" customHeight="1">
      <c r="E196" s="211" t="s">
        <v>154</v>
      </c>
      <c r="F196" s="212"/>
      <c r="G196" s="117"/>
      <c r="H196" s="131"/>
      <c r="I196" s="132"/>
      <c r="J196" s="132">
        <f t="shared" si="7"/>
        <v>0</v>
      </c>
      <c r="K196" s="133"/>
      <c r="L196" s="202"/>
    </row>
    <row r="197" spans="5:12" s="18" customFormat="1" ht="18.75">
      <c r="E197" s="119" t="s">
        <v>155</v>
      </c>
      <c r="F197" s="107" t="s">
        <v>386</v>
      </c>
      <c r="G197" s="121">
        <v>0.7</v>
      </c>
      <c r="H197" s="122"/>
      <c r="I197" s="123"/>
      <c r="J197" s="123">
        <f t="shared" si="7"/>
        <v>0.48999999999999994</v>
      </c>
      <c r="K197" s="124">
        <f t="shared" si="8"/>
        <v>102.89999999999999</v>
      </c>
      <c r="L197" s="201">
        <v>177</v>
      </c>
    </row>
    <row r="198" spans="5:12" s="18" customFormat="1" ht="18.75">
      <c r="E198" s="119" t="s">
        <v>156</v>
      </c>
      <c r="F198" s="107" t="s">
        <v>387</v>
      </c>
      <c r="G198" s="121">
        <v>1.1200000000000001</v>
      </c>
      <c r="H198" s="122">
        <f>1-G39/I198</f>
        <v>5.0000000000000044E-2</v>
      </c>
      <c r="I198" s="123">
        <v>4.16</v>
      </c>
      <c r="J198" s="123">
        <f t="shared" si="7"/>
        <v>0.78400000000000003</v>
      </c>
      <c r="K198" s="124">
        <f t="shared" si="8"/>
        <v>164.64000000000001</v>
      </c>
      <c r="L198" s="201">
        <v>283</v>
      </c>
    </row>
    <row r="199" spans="5:12" s="18" customFormat="1" ht="18.75">
      <c r="E199" s="119" t="s">
        <v>157</v>
      </c>
      <c r="F199" s="107" t="s">
        <v>388</v>
      </c>
      <c r="G199" s="121">
        <v>1.4</v>
      </c>
      <c r="H199" s="122">
        <f>1-G40/I199</f>
        <v>5.0000000000000044E-2</v>
      </c>
      <c r="I199" s="123">
        <v>3.42</v>
      </c>
      <c r="J199" s="123">
        <f t="shared" si="7"/>
        <v>0.97999999999999987</v>
      </c>
      <c r="K199" s="124">
        <f t="shared" si="8"/>
        <v>205.79999999999998</v>
      </c>
      <c r="L199" s="201">
        <v>353</v>
      </c>
    </row>
    <row r="200" spans="5:12" ht="36">
      <c r="E200" s="119" t="s">
        <v>446</v>
      </c>
      <c r="F200" s="107" t="s">
        <v>451</v>
      </c>
      <c r="G200" s="121">
        <v>1.82</v>
      </c>
      <c r="H200" s="135"/>
      <c r="I200" s="135"/>
      <c r="J200" s="123">
        <f t="shared" si="7"/>
        <v>1.274</v>
      </c>
      <c r="K200" s="124">
        <f t="shared" si="8"/>
        <v>267.54000000000002</v>
      </c>
      <c r="L200" s="201">
        <v>459</v>
      </c>
    </row>
    <row r="201" spans="5:12" ht="36">
      <c r="E201" s="119" t="s">
        <v>447</v>
      </c>
      <c r="F201" s="107" t="s">
        <v>452</v>
      </c>
      <c r="G201" s="121">
        <v>1.6</v>
      </c>
      <c r="H201" s="136"/>
      <c r="I201" s="137"/>
      <c r="J201" s="123">
        <f t="shared" ref="J201:J203" si="11">G201*0.7</f>
        <v>1.1199999999999999</v>
      </c>
      <c r="K201" s="124">
        <f t="shared" ref="K201:K203" si="12">J201*210</f>
        <v>235.2</v>
      </c>
      <c r="L201" s="201">
        <v>404</v>
      </c>
    </row>
    <row r="202" spans="5:12" ht="36">
      <c r="E202" s="119" t="s">
        <v>448</v>
      </c>
      <c r="F202" s="107" t="s">
        <v>450</v>
      </c>
      <c r="G202" s="121">
        <v>1.56</v>
      </c>
      <c r="H202" s="108"/>
      <c r="I202" s="108"/>
      <c r="J202" s="123">
        <f t="shared" si="11"/>
        <v>1.0919999999999999</v>
      </c>
      <c r="K202" s="124">
        <f t="shared" si="12"/>
        <v>229.31999999999996</v>
      </c>
      <c r="L202" s="201">
        <v>394</v>
      </c>
    </row>
    <row r="203" spans="5:12" ht="36">
      <c r="E203" s="119" t="s">
        <v>449</v>
      </c>
      <c r="F203" s="107" t="s">
        <v>453</v>
      </c>
      <c r="G203" s="121">
        <v>3.88</v>
      </c>
      <c r="H203" s="135"/>
      <c r="I203" s="135"/>
      <c r="J203" s="123">
        <f t="shared" si="11"/>
        <v>2.7159999999999997</v>
      </c>
      <c r="K203" s="124">
        <f t="shared" si="12"/>
        <v>570.3599999999999</v>
      </c>
      <c r="L203" s="201">
        <v>978</v>
      </c>
    </row>
  </sheetData>
  <mergeCells count="27">
    <mergeCell ref="E8:G8"/>
    <mergeCell ref="L4:M4"/>
    <mergeCell ref="L5:M5"/>
    <mergeCell ref="E38:L38"/>
    <mergeCell ref="E173:F173"/>
    <mergeCell ref="E103:F103"/>
    <mergeCell ref="E132:F132"/>
    <mergeCell ref="E106:F106"/>
    <mergeCell ref="E113:F113"/>
    <mergeCell ref="E116:F116"/>
    <mergeCell ref="E127:F127"/>
    <mergeCell ref="E184:F184"/>
    <mergeCell ref="E191:F191"/>
    <mergeCell ref="E196:F196"/>
    <mergeCell ref="E18:F18"/>
    <mergeCell ref="E28:F28"/>
    <mergeCell ref="E48:F48"/>
    <mergeCell ref="E58:F58"/>
    <mergeCell ref="E66:F66"/>
    <mergeCell ref="E76:F76"/>
    <mergeCell ref="E84:F84"/>
    <mergeCell ref="E88:F88"/>
    <mergeCell ref="E95:F95"/>
    <mergeCell ref="E175:F175"/>
    <mergeCell ref="E180:F180"/>
    <mergeCell ref="E141:F141"/>
    <mergeCell ref="E166:F166"/>
  </mergeCells>
  <pageMargins left="0.19685039370078741" right="0.19685039370078741" top="0.35433070866141736" bottom="0.33" header="0.31496062992125984" footer="0.31496062992125984"/>
  <pageSetup paperSize="9" scale="61" orientation="portrait" horizontalDpi="180" verticalDpi="180" r:id="rId1"/>
  <rowBreaks count="4" manualBreakCount="4">
    <brk id="37" min="1" max="12" man="1"/>
    <brk id="75" min="1" max="12" man="1"/>
    <brk id="126" min="1" max="12" man="1"/>
    <brk id="183" min="1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K214"/>
  <sheetViews>
    <sheetView tabSelected="1" view="pageBreakPreview" zoomScale="89" zoomScaleSheetLayoutView="89" workbookViewId="0">
      <selection activeCell="J6" sqref="J6"/>
    </sheetView>
  </sheetViews>
  <sheetFormatPr defaultColWidth="14.42578125" defaultRowHeight="12.75"/>
  <cols>
    <col min="1" max="1" width="14.5703125" style="22" customWidth="1"/>
    <col min="2" max="2" width="18" style="31" customWidth="1"/>
    <col min="3" max="3" width="29.42578125" style="39" customWidth="1"/>
    <col min="4" max="4" width="18.140625" style="22" customWidth="1"/>
    <col min="5" max="5" width="19.7109375" style="31" customWidth="1"/>
    <col min="6" max="6" width="0.28515625" style="31" hidden="1" customWidth="1"/>
    <col min="7" max="7" width="0.140625" style="25" hidden="1" customWidth="1"/>
    <col min="8" max="8" width="14" style="57" hidden="1" customWidth="1"/>
    <col min="9" max="9" width="21" style="51" hidden="1" customWidth="1"/>
    <col min="10" max="16384" width="14.42578125" style="22"/>
  </cols>
  <sheetData>
    <row r="1" spans="2:11" ht="18" customHeight="1">
      <c r="H1" s="54"/>
      <c r="J1" s="207"/>
    </row>
    <row r="2" spans="2:11" ht="14.25" customHeight="1">
      <c r="H2" s="55"/>
      <c r="J2" s="207"/>
    </row>
    <row r="3" spans="2:11" ht="32.25" customHeight="1">
      <c r="H3" s="55"/>
      <c r="J3" s="207"/>
    </row>
    <row r="4" spans="2:11" ht="18.75" customHeight="1">
      <c r="B4" s="210" t="s">
        <v>467</v>
      </c>
      <c r="C4" s="210"/>
      <c r="D4" s="210"/>
      <c r="E4" s="210"/>
      <c r="F4" s="210"/>
      <c r="G4" s="210"/>
      <c r="H4" s="210"/>
      <c r="I4" s="210"/>
    </row>
    <row r="5" spans="2:11" ht="15.75">
      <c r="B5" s="72"/>
      <c r="C5" s="73"/>
      <c r="D5" s="74"/>
      <c r="E5" s="72"/>
      <c r="F5" s="72"/>
      <c r="G5" s="75"/>
      <c r="H5" s="76"/>
      <c r="I5" s="77"/>
    </row>
    <row r="6" spans="2:11" s="23" customFormat="1" ht="18" customHeight="1">
      <c r="B6" s="78" t="s">
        <v>460</v>
      </c>
      <c r="C6" s="38"/>
      <c r="E6" s="45"/>
      <c r="F6" s="45"/>
      <c r="G6" s="24"/>
      <c r="H6" s="56"/>
      <c r="I6" s="52"/>
    </row>
    <row r="7" spans="2:11" s="23" customFormat="1" ht="18" customHeight="1">
      <c r="B7" s="30"/>
      <c r="C7" s="38"/>
      <c r="E7" s="45"/>
      <c r="F7" s="45"/>
      <c r="G7" s="24"/>
      <c r="H7" s="56"/>
      <c r="I7" s="52"/>
    </row>
    <row r="8" spans="2:11" ht="17.25" customHeight="1" thickBot="1">
      <c r="J8" s="208"/>
    </row>
    <row r="9" spans="2:11" s="23" customFormat="1" ht="66" customHeight="1" thickBot="1">
      <c r="B9" s="88" t="s">
        <v>1</v>
      </c>
      <c r="C9" s="89" t="s">
        <v>158</v>
      </c>
      <c r="D9" s="89" t="s">
        <v>2</v>
      </c>
      <c r="E9" s="90" t="s">
        <v>185</v>
      </c>
      <c r="F9" s="89" t="s">
        <v>191</v>
      </c>
      <c r="G9" s="91" t="s">
        <v>3</v>
      </c>
      <c r="H9" s="89" t="s">
        <v>191</v>
      </c>
      <c r="I9" s="85" t="s">
        <v>192</v>
      </c>
      <c r="J9" s="85" t="s">
        <v>192</v>
      </c>
    </row>
    <row r="10" spans="2:11" s="26" customFormat="1" ht="16.5" thickBot="1">
      <c r="B10" s="224" t="s">
        <v>159</v>
      </c>
      <c r="C10" s="225"/>
      <c r="D10" s="225"/>
      <c r="E10" s="225"/>
      <c r="F10" s="225"/>
      <c r="G10" s="225"/>
      <c r="H10" s="86"/>
      <c r="I10" s="87"/>
      <c r="J10" s="92" t="s">
        <v>462</v>
      </c>
      <c r="K10" s="26" t="s">
        <v>11</v>
      </c>
    </row>
    <row r="11" spans="2:11" s="26" customFormat="1" ht="95.25" customHeight="1">
      <c r="B11" s="167" t="s">
        <v>160</v>
      </c>
      <c r="C11" s="168" t="s">
        <v>428</v>
      </c>
      <c r="D11" s="169"/>
      <c r="E11" s="170" t="s">
        <v>161</v>
      </c>
      <c r="F11" s="171">
        <v>2.2999999999999998</v>
      </c>
      <c r="G11" s="172">
        <f>F11*200</f>
        <v>459.99999999999994</v>
      </c>
      <c r="H11" s="173">
        <f>F11*0.7</f>
        <v>1.6099999999999999</v>
      </c>
      <c r="I11" s="174">
        <f>H11*210</f>
        <v>338.09999999999997</v>
      </c>
      <c r="J11" s="175">
        <v>531</v>
      </c>
    </row>
    <row r="12" spans="2:11" s="26" customFormat="1" ht="77.25" customHeight="1">
      <c r="B12" s="176" t="s">
        <v>162</v>
      </c>
      <c r="C12" s="177" t="s">
        <v>429</v>
      </c>
      <c r="D12" s="178"/>
      <c r="E12" s="179" t="s">
        <v>163</v>
      </c>
      <c r="F12" s="180">
        <v>6.7</v>
      </c>
      <c r="G12" s="181">
        <f t="shared" ref="G12:G32" si="0">F12*200</f>
        <v>1340</v>
      </c>
      <c r="H12" s="182">
        <f t="shared" ref="H12:H32" si="1">F12*0.7</f>
        <v>4.6899999999999995</v>
      </c>
      <c r="I12" s="183">
        <f t="shared" ref="I12:I32" si="2">H12*210</f>
        <v>984.89999999999986</v>
      </c>
      <c r="J12" s="175">
        <v>1548</v>
      </c>
    </row>
    <row r="13" spans="2:11" s="26" customFormat="1" ht="77.25" customHeight="1">
      <c r="B13" s="176" t="s">
        <v>164</v>
      </c>
      <c r="C13" s="177" t="s">
        <v>429</v>
      </c>
      <c r="D13" s="178"/>
      <c r="E13" s="179" t="s">
        <v>163</v>
      </c>
      <c r="F13" s="180">
        <v>6.55</v>
      </c>
      <c r="G13" s="181">
        <f t="shared" si="0"/>
        <v>1310</v>
      </c>
      <c r="H13" s="182">
        <f t="shared" si="1"/>
        <v>4.585</v>
      </c>
      <c r="I13" s="183">
        <f t="shared" si="2"/>
        <v>962.85</v>
      </c>
      <c r="J13" s="175">
        <v>1513</v>
      </c>
    </row>
    <row r="14" spans="2:11" s="26" customFormat="1" ht="77.25" customHeight="1">
      <c r="B14" s="176" t="s">
        <v>165</v>
      </c>
      <c r="C14" s="177" t="s">
        <v>430</v>
      </c>
      <c r="D14" s="178"/>
      <c r="E14" s="179" t="s">
        <v>163</v>
      </c>
      <c r="F14" s="180">
        <v>5.5</v>
      </c>
      <c r="G14" s="181">
        <f t="shared" si="0"/>
        <v>1100</v>
      </c>
      <c r="H14" s="182">
        <f t="shared" si="1"/>
        <v>3.8499999999999996</v>
      </c>
      <c r="I14" s="183">
        <f t="shared" si="2"/>
        <v>808.49999999999989</v>
      </c>
      <c r="J14" s="175">
        <v>1271</v>
      </c>
    </row>
    <row r="15" spans="2:11" s="26" customFormat="1" ht="77.25" customHeight="1">
      <c r="B15" s="176" t="s">
        <v>166</v>
      </c>
      <c r="C15" s="177" t="s">
        <v>431</v>
      </c>
      <c r="D15" s="178"/>
      <c r="E15" s="179" t="s">
        <v>163</v>
      </c>
      <c r="F15" s="180">
        <v>2.8</v>
      </c>
      <c r="G15" s="181">
        <f t="shared" si="0"/>
        <v>560</v>
      </c>
      <c r="H15" s="182">
        <f t="shared" si="1"/>
        <v>1.9599999999999997</v>
      </c>
      <c r="I15" s="183">
        <f t="shared" si="2"/>
        <v>411.59999999999997</v>
      </c>
      <c r="J15" s="175">
        <v>647</v>
      </c>
    </row>
    <row r="16" spans="2:11" s="26" customFormat="1" ht="77.25" customHeight="1">
      <c r="B16" s="176" t="s">
        <v>167</v>
      </c>
      <c r="C16" s="177" t="s">
        <v>432</v>
      </c>
      <c r="D16" s="184"/>
      <c r="E16" s="179" t="s">
        <v>161</v>
      </c>
      <c r="F16" s="180">
        <v>6.65</v>
      </c>
      <c r="G16" s="181">
        <f t="shared" si="0"/>
        <v>1330</v>
      </c>
      <c r="H16" s="182">
        <f t="shared" si="1"/>
        <v>4.6550000000000002</v>
      </c>
      <c r="I16" s="183">
        <f t="shared" si="2"/>
        <v>977.55000000000007</v>
      </c>
      <c r="J16" s="175">
        <v>1536</v>
      </c>
    </row>
    <row r="17" spans="2:10" s="26" customFormat="1" ht="77.25" customHeight="1">
      <c r="B17" s="176" t="s">
        <v>168</v>
      </c>
      <c r="C17" s="177" t="s">
        <v>433</v>
      </c>
      <c r="D17" s="178"/>
      <c r="E17" s="179" t="s">
        <v>163</v>
      </c>
      <c r="F17" s="180">
        <v>7.35</v>
      </c>
      <c r="G17" s="181">
        <f t="shared" si="0"/>
        <v>1470</v>
      </c>
      <c r="H17" s="182">
        <f t="shared" si="1"/>
        <v>5.1449999999999996</v>
      </c>
      <c r="I17" s="183">
        <f t="shared" si="2"/>
        <v>1080.4499999999998</v>
      </c>
      <c r="J17" s="175">
        <v>1698</v>
      </c>
    </row>
    <row r="18" spans="2:10" s="26" customFormat="1" ht="77.25" customHeight="1">
      <c r="B18" s="176" t="s">
        <v>169</v>
      </c>
      <c r="C18" s="177" t="s">
        <v>434</v>
      </c>
      <c r="D18" s="178"/>
      <c r="E18" s="179" t="s">
        <v>163</v>
      </c>
      <c r="F18" s="180">
        <v>0.36</v>
      </c>
      <c r="G18" s="181">
        <f t="shared" si="0"/>
        <v>72</v>
      </c>
      <c r="H18" s="182">
        <f t="shared" si="1"/>
        <v>0.252</v>
      </c>
      <c r="I18" s="183">
        <f t="shared" si="2"/>
        <v>52.92</v>
      </c>
      <c r="J18" s="175">
        <v>83</v>
      </c>
    </row>
    <row r="19" spans="2:10" s="26" customFormat="1" ht="77.25" customHeight="1">
      <c r="B19" s="176" t="s">
        <v>170</v>
      </c>
      <c r="C19" s="177" t="s">
        <v>435</v>
      </c>
      <c r="D19" s="178"/>
      <c r="E19" s="179" t="s">
        <v>163</v>
      </c>
      <c r="F19" s="180">
        <v>3.25</v>
      </c>
      <c r="G19" s="181">
        <f t="shared" si="0"/>
        <v>650</v>
      </c>
      <c r="H19" s="182">
        <f t="shared" si="1"/>
        <v>2.2749999999999999</v>
      </c>
      <c r="I19" s="183">
        <f t="shared" si="2"/>
        <v>477.75</v>
      </c>
      <c r="J19" s="175">
        <v>751</v>
      </c>
    </row>
    <row r="20" spans="2:10" s="26" customFormat="1" ht="77.25" customHeight="1">
      <c r="B20" s="176" t="s">
        <v>171</v>
      </c>
      <c r="C20" s="177" t="s">
        <v>436</v>
      </c>
      <c r="D20" s="178"/>
      <c r="E20" s="179" t="s">
        <v>163</v>
      </c>
      <c r="F20" s="180">
        <v>24</v>
      </c>
      <c r="G20" s="181">
        <f t="shared" si="0"/>
        <v>4800</v>
      </c>
      <c r="H20" s="182">
        <f t="shared" si="1"/>
        <v>16.799999999999997</v>
      </c>
      <c r="I20" s="183">
        <f t="shared" si="2"/>
        <v>3527.9999999999995</v>
      </c>
      <c r="J20" s="175">
        <v>5544</v>
      </c>
    </row>
    <row r="21" spans="2:10" s="26" customFormat="1" ht="77.25" customHeight="1">
      <c r="B21" s="176" t="s">
        <v>172</v>
      </c>
      <c r="C21" s="177" t="s">
        <v>437</v>
      </c>
      <c r="D21" s="178"/>
      <c r="E21" s="179" t="s">
        <v>163</v>
      </c>
      <c r="F21" s="180">
        <v>3.3</v>
      </c>
      <c r="G21" s="181">
        <f t="shared" si="0"/>
        <v>660</v>
      </c>
      <c r="H21" s="182">
        <f t="shared" si="1"/>
        <v>2.3099999999999996</v>
      </c>
      <c r="I21" s="183">
        <f t="shared" si="2"/>
        <v>485.09999999999991</v>
      </c>
      <c r="J21" s="175">
        <v>762</v>
      </c>
    </row>
    <row r="22" spans="2:10" s="26" customFormat="1" ht="77.25" customHeight="1">
      <c r="B22" s="176" t="s">
        <v>173</v>
      </c>
      <c r="C22" s="177" t="s">
        <v>438</v>
      </c>
      <c r="D22" s="178"/>
      <c r="E22" s="179" t="s">
        <v>163</v>
      </c>
      <c r="F22" s="180">
        <v>2</v>
      </c>
      <c r="G22" s="181">
        <f t="shared" si="0"/>
        <v>400</v>
      </c>
      <c r="H22" s="182">
        <f t="shared" si="1"/>
        <v>1.4</v>
      </c>
      <c r="I22" s="183">
        <f t="shared" si="2"/>
        <v>294</v>
      </c>
      <c r="J22" s="175">
        <v>462</v>
      </c>
    </row>
    <row r="23" spans="2:10" s="26" customFormat="1" ht="27.75" customHeight="1">
      <c r="B23" s="185" t="s">
        <v>174</v>
      </c>
      <c r="C23" s="186" t="s">
        <v>439</v>
      </c>
      <c r="D23" s="184"/>
      <c r="E23" s="179" t="s">
        <v>163</v>
      </c>
      <c r="F23" s="180">
        <v>2.0499999999999998</v>
      </c>
      <c r="G23" s="181">
        <f t="shared" si="0"/>
        <v>409.99999999999994</v>
      </c>
      <c r="H23" s="182">
        <f t="shared" si="1"/>
        <v>1.4349999999999998</v>
      </c>
      <c r="I23" s="183">
        <f t="shared" si="2"/>
        <v>301.34999999999997</v>
      </c>
      <c r="J23" s="175">
        <v>474</v>
      </c>
    </row>
    <row r="24" spans="2:10" s="26" customFormat="1" ht="77.25" customHeight="1">
      <c r="B24" s="176" t="s">
        <v>175</v>
      </c>
      <c r="C24" s="177" t="s">
        <v>440</v>
      </c>
      <c r="D24" s="184"/>
      <c r="E24" s="179" t="s">
        <v>163</v>
      </c>
      <c r="F24" s="180">
        <v>3.45</v>
      </c>
      <c r="G24" s="181">
        <f t="shared" si="0"/>
        <v>690</v>
      </c>
      <c r="H24" s="182">
        <f t="shared" si="1"/>
        <v>2.415</v>
      </c>
      <c r="I24" s="183">
        <f t="shared" si="2"/>
        <v>507.15000000000003</v>
      </c>
      <c r="J24" s="175">
        <v>797</v>
      </c>
    </row>
    <row r="25" spans="2:10" s="26" customFormat="1" ht="77.25" customHeight="1">
      <c r="B25" s="176" t="s">
        <v>176</v>
      </c>
      <c r="C25" s="177" t="s">
        <v>441</v>
      </c>
      <c r="D25" s="187"/>
      <c r="E25" s="179" t="s">
        <v>163</v>
      </c>
      <c r="F25" s="180">
        <v>0.45</v>
      </c>
      <c r="G25" s="181">
        <f t="shared" si="0"/>
        <v>90</v>
      </c>
      <c r="H25" s="182">
        <f t="shared" si="1"/>
        <v>0.315</v>
      </c>
      <c r="I25" s="183">
        <f t="shared" si="2"/>
        <v>66.150000000000006</v>
      </c>
      <c r="J25" s="175">
        <v>104</v>
      </c>
    </row>
    <row r="26" spans="2:10" s="26" customFormat="1" ht="77.25" customHeight="1">
      <c r="B26" s="176" t="s">
        <v>177</v>
      </c>
      <c r="C26" s="177" t="s">
        <v>442</v>
      </c>
      <c r="D26" s="184"/>
      <c r="E26" s="179" t="s">
        <v>163</v>
      </c>
      <c r="F26" s="180">
        <v>3.7</v>
      </c>
      <c r="G26" s="181">
        <f t="shared" si="0"/>
        <v>740</v>
      </c>
      <c r="H26" s="182">
        <f t="shared" si="1"/>
        <v>2.59</v>
      </c>
      <c r="I26" s="183">
        <f t="shared" si="2"/>
        <v>543.9</v>
      </c>
      <c r="J26" s="175">
        <v>855</v>
      </c>
    </row>
    <row r="27" spans="2:10" s="26" customFormat="1" ht="77.25" customHeight="1">
      <c r="B27" s="176" t="s">
        <v>178</v>
      </c>
      <c r="C27" s="177" t="s">
        <v>443</v>
      </c>
      <c r="D27" s="184"/>
      <c r="E27" s="179" t="s">
        <v>163</v>
      </c>
      <c r="F27" s="180">
        <v>3.7</v>
      </c>
      <c r="G27" s="181">
        <f t="shared" si="0"/>
        <v>740</v>
      </c>
      <c r="H27" s="182">
        <f t="shared" si="1"/>
        <v>2.59</v>
      </c>
      <c r="I27" s="183">
        <f t="shared" si="2"/>
        <v>543.9</v>
      </c>
      <c r="J27" s="175">
        <v>855</v>
      </c>
    </row>
    <row r="28" spans="2:10" s="26" customFormat="1" ht="77.25" customHeight="1">
      <c r="B28" s="176" t="s">
        <v>179</v>
      </c>
      <c r="C28" s="177" t="s">
        <v>444</v>
      </c>
      <c r="D28" s="178"/>
      <c r="E28" s="179" t="s">
        <v>163</v>
      </c>
      <c r="F28" s="180">
        <v>8.3000000000000007</v>
      </c>
      <c r="G28" s="181">
        <f t="shared" si="0"/>
        <v>1660.0000000000002</v>
      </c>
      <c r="H28" s="182">
        <f t="shared" si="1"/>
        <v>5.8100000000000005</v>
      </c>
      <c r="I28" s="183">
        <f t="shared" si="2"/>
        <v>1220.1000000000001</v>
      </c>
      <c r="J28" s="175">
        <v>1917</v>
      </c>
    </row>
    <row r="29" spans="2:10" s="26" customFormat="1" ht="77.25" customHeight="1">
      <c r="B29" s="176" t="s">
        <v>180</v>
      </c>
      <c r="C29" s="177" t="s">
        <v>455</v>
      </c>
      <c r="D29" s="184"/>
      <c r="E29" s="179" t="s">
        <v>163</v>
      </c>
      <c r="F29" s="180">
        <v>6</v>
      </c>
      <c r="G29" s="181">
        <f t="shared" si="0"/>
        <v>1200</v>
      </c>
      <c r="H29" s="182">
        <f t="shared" si="1"/>
        <v>4.1999999999999993</v>
      </c>
      <c r="I29" s="183">
        <f t="shared" si="2"/>
        <v>881.99999999999989</v>
      </c>
      <c r="J29" s="175">
        <v>1386</v>
      </c>
    </row>
    <row r="30" spans="2:10" s="26" customFormat="1" ht="77.25" customHeight="1">
      <c r="B30" s="176" t="s">
        <v>181</v>
      </c>
      <c r="C30" s="177" t="s">
        <v>454</v>
      </c>
      <c r="D30" s="184"/>
      <c r="E30" s="179" t="s">
        <v>163</v>
      </c>
      <c r="F30" s="180">
        <v>7.5</v>
      </c>
      <c r="G30" s="181">
        <f t="shared" si="0"/>
        <v>1500</v>
      </c>
      <c r="H30" s="182">
        <f t="shared" si="1"/>
        <v>5.25</v>
      </c>
      <c r="I30" s="183">
        <f t="shared" si="2"/>
        <v>1102.5</v>
      </c>
      <c r="J30" s="175">
        <v>1733</v>
      </c>
    </row>
    <row r="31" spans="2:10" s="26" customFormat="1" ht="77.25" customHeight="1">
      <c r="B31" s="176" t="s">
        <v>182</v>
      </c>
      <c r="C31" s="177" t="s">
        <v>183</v>
      </c>
      <c r="D31" s="178"/>
      <c r="E31" s="179" t="s">
        <v>163</v>
      </c>
      <c r="F31" s="180">
        <v>2.2000000000000002</v>
      </c>
      <c r="G31" s="181">
        <f t="shared" si="0"/>
        <v>440.00000000000006</v>
      </c>
      <c r="H31" s="182">
        <f t="shared" si="1"/>
        <v>1.54</v>
      </c>
      <c r="I31" s="183">
        <f t="shared" si="2"/>
        <v>323.40000000000003</v>
      </c>
      <c r="J31" s="175">
        <v>508</v>
      </c>
    </row>
    <row r="32" spans="2:10" s="26" customFormat="1" ht="77.25" customHeight="1" thickBot="1">
      <c r="B32" s="188" t="s">
        <v>184</v>
      </c>
      <c r="C32" s="189" t="s">
        <v>445</v>
      </c>
      <c r="D32" s="190"/>
      <c r="E32" s="191" t="s">
        <v>163</v>
      </c>
      <c r="F32" s="192">
        <v>1.25</v>
      </c>
      <c r="G32" s="193">
        <f t="shared" si="0"/>
        <v>250</v>
      </c>
      <c r="H32" s="194">
        <f t="shared" si="1"/>
        <v>0.875</v>
      </c>
      <c r="I32" s="195">
        <f t="shared" si="2"/>
        <v>183.75</v>
      </c>
      <c r="J32" s="175">
        <v>286</v>
      </c>
    </row>
    <row r="33" spans="2:10" ht="15.75">
      <c r="B33" s="34"/>
      <c r="C33" s="42"/>
      <c r="D33" s="11"/>
      <c r="E33" s="196"/>
      <c r="F33" s="47"/>
      <c r="G33" s="197"/>
      <c r="H33" s="198"/>
      <c r="I33" s="199"/>
      <c r="J33" s="200"/>
    </row>
    <row r="34" spans="2:10" ht="15">
      <c r="B34" s="33"/>
      <c r="C34" s="209"/>
      <c r="D34" s="223"/>
      <c r="E34" s="223"/>
      <c r="F34" s="223"/>
      <c r="G34" s="223"/>
      <c r="H34" s="2"/>
    </row>
    <row r="35" spans="2:10" ht="15">
      <c r="B35" s="33"/>
      <c r="C35" s="209"/>
      <c r="D35" s="223"/>
      <c r="E35" s="223"/>
      <c r="F35" s="223"/>
      <c r="G35" s="223"/>
      <c r="H35" s="2"/>
    </row>
    <row r="36" spans="2:10" ht="15">
      <c r="B36" s="35"/>
      <c r="C36" s="41"/>
      <c r="D36" s="10"/>
      <c r="E36" s="46"/>
      <c r="F36" s="48"/>
      <c r="G36" s="14"/>
      <c r="H36" s="58"/>
    </row>
    <row r="37" spans="2:10" ht="15">
      <c r="B37" s="33"/>
      <c r="C37" s="209"/>
      <c r="D37" s="223"/>
      <c r="E37" s="223"/>
      <c r="F37" s="223"/>
      <c r="G37" s="223"/>
      <c r="H37" s="2"/>
    </row>
    <row r="38" spans="2:10" ht="15">
      <c r="B38" s="33"/>
      <c r="C38" s="209"/>
      <c r="D38" s="223"/>
      <c r="E38" s="223"/>
      <c r="F38" s="223"/>
      <c r="G38" s="223"/>
      <c r="H38" s="2"/>
    </row>
    <row r="39" spans="2:10">
      <c r="B39" s="32"/>
      <c r="C39" s="40"/>
      <c r="D39" s="27"/>
      <c r="E39" s="36"/>
    </row>
    <row r="40" spans="2:10">
      <c r="B40" s="32"/>
      <c r="C40" s="40"/>
      <c r="D40" s="27"/>
      <c r="E40" s="36"/>
    </row>
    <row r="41" spans="2:10">
      <c r="B41" s="32"/>
      <c r="C41" s="40"/>
      <c r="D41" s="27"/>
      <c r="E41" s="36"/>
    </row>
    <row r="42" spans="2:10">
      <c r="B42" s="32"/>
      <c r="C42" s="40"/>
      <c r="D42" s="27"/>
      <c r="E42" s="36"/>
    </row>
    <row r="43" spans="2:10">
      <c r="B43" s="32"/>
      <c r="C43" s="40"/>
      <c r="D43" s="27"/>
      <c r="E43" s="36"/>
    </row>
    <row r="44" spans="2:10">
      <c r="B44" s="32"/>
      <c r="C44" s="40"/>
      <c r="D44" s="27"/>
      <c r="E44" s="36"/>
    </row>
    <row r="45" spans="2:10">
      <c r="B45" s="32"/>
      <c r="C45" s="40"/>
      <c r="D45" s="27"/>
      <c r="E45" s="36"/>
    </row>
    <row r="46" spans="2:10">
      <c r="B46" s="32"/>
      <c r="C46" s="40"/>
      <c r="D46" s="27"/>
      <c r="E46" s="36"/>
    </row>
    <row r="47" spans="2:10">
      <c r="B47" s="32"/>
      <c r="C47" s="40"/>
      <c r="D47" s="27"/>
      <c r="E47" s="36"/>
    </row>
    <row r="48" spans="2:10">
      <c r="B48" s="32"/>
      <c r="C48" s="40"/>
      <c r="D48" s="27"/>
      <c r="E48" s="36"/>
    </row>
    <row r="49" spans="2:5">
      <c r="B49" s="32"/>
      <c r="C49" s="40"/>
      <c r="D49" s="27"/>
      <c r="E49" s="36"/>
    </row>
    <row r="50" spans="2:5">
      <c r="B50" s="32"/>
      <c r="C50" s="40"/>
      <c r="D50" s="27"/>
      <c r="E50" s="36"/>
    </row>
    <row r="51" spans="2:5">
      <c r="B51" s="32"/>
      <c r="C51" s="40"/>
      <c r="D51" s="27"/>
      <c r="E51" s="36"/>
    </row>
    <row r="52" spans="2:5">
      <c r="B52" s="32"/>
      <c r="C52" s="40"/>
      <c r="D52" s="27"/>
      <c r="E52" s="36"/>
    </row>
    <row r="53" spans="2:5">
      <c r="B53" s="32"/>
      <c r="C53" s="40"/>
      <c r="D53" s="27"/>
      <c r="E53" s="36"/>
    </row>
    <row r="54" spans="2:5">
      <c r="B54" s="32"/>
      <c r="C54" s="40"/>
      <c r="D54" s="27"/>
      <c r="E54" s="36"/>
    </row>
    <row r="55" spans="2:5">
      <c r="B55" s="32"/>
      <c r="C55" s="40"/>
      <c r="D55" s="27"/>
      <c r="E55" s="36"/>
    </row>
    <row r="56" spans="2:5">
      <c r="B56" s="32"/>
      <c r="C56" s="40"/>
      <c r="D56" s="27"/>
      <c r="E56" s="36"/>
    </row>
    <row r="57" spans="2:5">
      <c r="B57" s="32"/>
      <c r="C57" s="40"/>
      <c r="D57" s="27"/>
      <c r="E57" s="36"/>
    </row>
    <row r="58" spans="2:5">
      <c r="B58" s="32"/>
      <c r="C58" s="40"/>
      <c r="D58" s="27"/>
      <c r="E58" s="36"/>
    </row>
    <row r="59" spans="2:5">
      <c r="B59" s="32"/>
      <c r="C59" s="40"/>
      <c r="D59" s="27"/>
      <c r="E59" s="36"/>
    </row>
    <row r="60" spans="2:5">
      <c r="B60" s="32"/>
      <c r="C60" s="40"/>
      <c r="D60" s="27"/>
      <c r="E60" s="36"/>
    </row>
    <row r="61" spans="2:5">
      <c r="B61" s="32"/>
      <c r="C61" s="40"/>
      <c r="D61" s="27"/>
      <c r="E61" s="36"/>
    </row>
    <row r="62" spans="2:5">
      <c r="B62" s="32"/>
      <c r="C62" s="40"/>
      <c r="D62" s="27"/>
      <c r="E62" s="36"/>
    </row>
    <row r="63" spans="2:5">
      <c r="B63" s="32"/>
      <c r="C63" s="40"/>
      <c r="D63" s="27"/>
      <c r="E63" s="36"/>
    </row>
    <row r="64" spans="2:5">
      <c r="B64" s="32"/>
      <c r="C64" s="40"/>
      <c r="D64" s="27"/>
      <c r="E64" s="36"/>
    </row>
    <row r="65" spans="2:5">
      <c r="B65" s="32"/>
      <c r="C65" s="40"/>
      <c r="D65" s="27"/>
      <c r="E65" s="36"/>
    </row>
    <row r="66" spans="2:5">
      <c r="B66" s="32"/>
      <c r="C66" s="40"/>
      <c r="D66" s="27"/>
      <c r="E66" s="36"/>
    </row>
    <row r="67" spans="2:5">
      <c r="B67" s="32"/>
      <c r="C67" s="40"/>
      <c r="D67" s="27"/>
      <c r="E67" s="36"/>
    </row>
    <row r="68" spans="2:5">
      <c r="B68" s="32"/>
      <c r="C68" s="40"/>
      <c r="D68" s="27"/>
      <c r="E68" s="36"/>
    </row>
    <row r="69" spans="2:5">
      <c r="B69" s="32"/>
      <c r="C69" s="40"/>
      <c r="D69" s="27"/>
      <c r="E69" s="36"/>
    </row>
    <row r="70" spans="2:5">
      <c r="B70" s="32"/>
      <c r="C70" s="40"/>
      <c r="D70" s="27"/>
      <c r="E70" s="36"/>
    </row>
    <row r="71" spans="2:5">
      <c r="B71" s="32"/>
      <c r="C71" s="40"/>
      <c r="D71" s="27"/>
      <c r="E71" s="36"/>
    </row>
    <row r="72" spans="2:5">
      <c r="B72" s="32"/>
      <c r="C72" s="40"/>
      <c r="D72" s="27"/>
      <c r="E72" s="36"/>
    </row>
    <row r="73" spans="2:5">
      <c r="B73" s="32"/>
      <c r="C73" s="40"/>
      <c r="D73" s="27"/>
      <c r="E73" s="36"/>
    </row>
    <row r="74" spans="2:5">
      <c r="B74" s="32"/>
      <c r="C74" s="40"/>
      <c r="D74" s="27"/>
      <c r="E74" s="36"/>
    </row>
    <row r="75" spans="2:5">
      <c r="B75" s="32"/>
      <c r="C75" s="40"/>
      <c r="D75" s="27"/>
      <c r="E75" s="36"/>
    </row>
    <row r="76" spans="2:5">
      <c r="B76" s="32"/>
      <c r="C76" s="40"/>
      <c r="D76" s="27"/>
      <c r="E76" s="36"/>
    </row>
    <row r="77" spans="2:5">
      <c r="B77" s="32"/>
      <c r="C77" s="40"/>
      <c r="D77" s="27"/>
      <c r="E77" s="36"/>
    </row>
    <row r="78" spans="2:5">
      <c r="B78" s="32"/>
      <c r="C78" s="40"/>
      <c r="D78" s="27"/>
      <c r="E78" s="36"/>
    </row>
    <row r="79" spans="2:5">
      <c r="B79" s="32"/>
      <c r="C79" s="40"/>
      <c r="D79" s="27"/>
      <c r="E79" s="36"/>
    </row>
    <row r="80" spans="2:5">
      <c r="B80" s="32"/>
      <c r="C80" s="40"/>
      <c r="D80" s="27"/>
      <c r="E80" s="36"/>
    </row>
    <row r="81" spans="2:5">
      <c r="B81" s="32"/>
      <c r="C81" s="40"/>
      <c r="D81" s="27"/>
      <c r="E81" s="36"/>
    </row>
    <row r="82" spans="2:5">
      <c r="B82" s="32"/>
      <c r="C82" s="40"/>
      <c r="D82" s="27"/>
      <c r="E82" s="36"/>
    </row>
    <row r="83" spans="2:5">
      <c r="B83" s="32"/>
      <c r="C83" s="40"/>
      <c r="D83" s="27"/>
      <c r="E83" s="36"/>
    </row>
    <row r="84" spans="2:5">
      <c r="B84" s="32"/>
      <c r="C84" s="40"/>
      <c r="D84" s="27"/>
      <c r="E84" s="36"/>
    </row>
    <row r="85" spans="2:5">
      <c r="B85" s="32"/>
      <c r="C85" s="40"/>
      <c r="D85" s="27"/>
      <c r="E85" s="36"/>
    </row>
    <row r="86" spans="2:5">
      <c r="B86" s="32"/>
      <c r="C86" s="40"/>
      <c r="D86" s="27"/>
      <c r="E86" s="36"/>
    </row>
    <row r="87" spans="2:5">
      <c r="B87" s="32"/>
      <c r="C87" s="40"/>
      <c r="D87" s="27"/>
      <c r="E87" s="36"/>
    </row>
    <row r="88" spans="2:5">
      <c r="B88" s="32"/>
      <c r="C88" s="40"/>
      <c r="D88" s="27"/>
      <c r="E88" s="36"/>
    </row>
    <row r="89" spans="2:5">
      <c r="B89" s="32"/>
      <c r="C89" s="40"/>
      <c r="D89" s="27"/>
      <c r="E89" s="36"/>
    </row>
    <row r="90" spans="2:5">
      <c r="B90" s="32"/>
      <c r="C90" s="40"/>
      <c r="D90" s="27"/>
      <c r="E90" s="36"/>
    </row>
    <row r="91" spans="2:5">
      <c r="B91" s="32"/>
      <c r="C91" s="40"/>
      <c r="D91" s="27"/>
      <c r="E91" s="36"/>
    </row>
    <row r="92" spans="2:5">
      <c r="B92" s="32"/>
      <c r="C92" s="40"/>
      <c r="D92" s="27"/>
      <c r="E92" s="36"/>
    </row>
    <row r="93" spans="2:5">
      <c r="B93" s="32"/>
      <c r="C93" s="40"/>
      <c r="D93" s="27"/>
      <c r="E93" s="36"/>
    </row>
    <row r="94" spans="2:5">
      <c r="B94" s="32"/>
      <c r="C94" s="40"/>
      <c r="D94" s="27"/>
      <c r="E94" s="36"/>
    </row>
    <row r="95" spans="2:5">
      <c r="B95" s="32"/>
      <c r="C95" s="40"/>
      <c r="D95" s="27"/>
      <c r="E95" s="36"/>
    </row>
    <row r="96" spans="2:5">
      <c r="B96" s="32"/>
      <c r="C96" s="40"/>
      <c r="D96" s="27"/>
      <c r="E96" s="36"/>
    </row>
    <row r="97" spans="2:5">
      <c r="B97" s="32"/>
      <c r="C97" s="40"/>
      <c r="D97" s="27"/>
      <c r="E97" s="36"/>
    </row>
    <row r="98" spans="2:5">
      <c r="B98" s="32"/>
      <c r="C98" s="40"/>
      <c r="D98" s="27"/>
      <c r="E98" s="36"/>
    </row>
    <row r="99" spans="2:5">
      <c r="B99" s="32"/>
      <c r="C99" s="40"/>
      <c r="D99" s="27"/>
      <c r="E99" s="36"/>
    </row>
    <row r="100" spans="2:5">
      <c r="B100" s="32"/>
      <c r="C100" s="40"/>
      <c r="D100" s="27"/>
      <c r="E100" s="36"/>
    </row>
    <row r="101" spans="2:5">
      <c r="B101" s="32"/>
      <c r="C101" s="40"/>
      <c r="D101" s="27"/>
      <c r="E101" s="36"/>
    </row>
    <row r="102" spans="2:5">
      <c r="B102" s="32"/>
      <c r="C102" s="40"/>
      <c r="D102" s="27"/>
      <c r="E102" s="36"/>
    </row>
    <row r="103" spans="2:5">
      <c r="B103" s="32"/>
      <c r="C103" s="40"/>
      <c r="D103" s="27"/>
      <c r="E103" s="36"/>
    </row>
    <row r="104" spans="2:5">
      <c r="B104" s="32"/>
      <c r="C104" s="40"/>
      <c r="D104" s="27"/>
      <c r="E104" s="36"/>
    </row>
    <row r="105" spans="2:5">
      <c r="B105" s="32"/>
      <c r="C105" s="40"/>
      <c r="D105" s="27"/>
      <c r="E105" s="36"/>
    </row>
    <row r="106" spans="2:5">
      <c r="B106" s="32"/>
      <c r="C106" s="40"/>
      <c r="D106" s="27"/>
      <c r="E106" s="36"/>
    </row>
    <row r="107" spans="2:5">
      <c r="B107" s="32"/>
      <c r="C107" s="40"/>
      <c r="D107" s="27"/>
      <c r="E107" s="36"/>
    </row>
    <row r="108" spans="2:5">
      <c r="B108" s="32"/>
      <c r="C108" s="40"/>
      <c r="D108" s="27"/>
      <c r="E108" s="36"/>
    </row>
    <row r="109" spans="2:5">
      <c r="B109" s="32"/>
      <c r="C109" s="40"/>
      <c r="D109" s="27"/>
      <c r="E109" s="36"/>
    </row>
    <row r="110" spans="2:5">
      <c r="B110" s="32"/>
      <c r="C110" s="40"/>
      <c r="D110" s="27"/>
      <c r="E110" s="36"/>
    </row>
    <row r="111" spans="2:5">
      <c r="B111" s="32"/>
      <c r="C111" s="40"/>
      <c r="D111" s="27"/>
      <c r="E111" s="36"/>
    </row>
    <row r="112" spans="2:5">
      <c r="B112" s="32"/>
      <c r="C112" s="40"/>
      <c r="D112" s="27"/>
      <c r="E112" s="36"/>
    </row>
    <row r="113" spans="2:5">
      <c r="B113" s="32"/>
      <c r="C113" s="40"/>
      <c r="D113" s="27"/>
      <c r="E113" s="36"/>
    </row>
    <row r="114" spans="2:5">
      <c r="B114" s="32"/>
      <c r="C114" s="40"/>
      <c r="D114" s="27"/>
      <c r="E114" s="36"/>
    </row>
    <row r="115" spans="2:5">
      <c r="B115" s="32"/>
      <c r="C115" s="40"/>
      <c r="D115" s="27"/>
      <c r="E115" s="36"/>
    </row>
    <row r="116" spans="2:5">
      <c r="B116" s="32"/>
      <c r="C116" s="40"/>
      <c r="D116" s="27"/>
      <c r="E116" s="36"/>
    </row>
    <row r="117" spans="2:5">
      <c r="B117" s="32"/>
      <c r="C117" s="40"/>
      <c r="D117" s="27"/>
      <c r="E117" s="36"/>
    </row>
    <row r="118" spans="2:5">
      <c r="B118" s="32"/>
      <c r="C118" s="40"/>
      <c r="D118" s="27"/>
      <c r="E118" s="36"/>
    </row>
    <row r="119" spans="2:5">
      <c r="B119" s="32"/>
      <c r="C119" s="40"/>
      <c r="D119" s="27"/>
      <c r="E119" s="36"/>
    </row>
    <row r="120" spans="2:5">
      <c r="B120" s="32"/>
      <c r="C120" s="40"/>
      <c r="D120" s="27"/>
      <c r="E120" s="36"/>
    </row>
    <row r="121" spans="2:5">
      <c r="B121" s="32"/>
      <c r="C121" s="40"/>
      <c r="D121" s="27"/>
      <c r="E121" s="36"/>
    </row>
    <row r="122" spans="2:5">
      <c r="B122" s="32"/>
      <c r="C122" s="40"/>
      <c r="D122" s="27"/>
      <c r="E122" s="36"/>
    </row>
    <row r="123" spans="2:5">
      <c r="B123" s="32"/>
      <c r="C123" s="40"/>
      <c r="D123" s="27"/>
      <c r="E123" s="36"/>
    </row>
    <row r="124" spans="2:5">
      <c r="B124" s="32"/>
      <c r="C124" s="40"/>
      <c r="D124" s="27"/>
      <c r="E124" s="36"/>
    </row>
    <row r="125" spans="2:5">
      <c r="B125" s="32"/>
      <c r="C125" s="40"/>
      <c r="D125" s="27"/>
      <c r="E125" s="36"/>
    </row>
    <row r="126" spans="2:5">
      <c r="B126" s="32"/>
      <c r="C126" s="40"/>
      <c r="D126" s="27"/>
      <c r="E126" s="36"/>
    </row>
    <row r="127" spans="2:5">
      <c r="B127" s="32"/>
      <c r="C127" s="40"/>
      <c r="D127" s="27"/>
      <c r="E127" s="36"/>
    </row>
    <row r="128" spans="2:5">
      <c r="B128" s="32"/>
      <c r="C128" s="40"/>
      <c r="D128" s="27"/>
      <c r="E128" s="36"/>
    </row>
    <row r="129" spans="2:5">
      <c r="B129" s="32"/>
      <c r="C129" s="40"/>
      <c r="D129" s="27"/>
      <c r="E129" s="36"/>
    </row>
    <row r="130" spans="2:5">
      <c r="B130" s="32"/>
      <c r="C130" s="40"/>
      <c r="D130" s="27"/>
      <c r="E130" s="36"/>
    </row>
    <row r="131" spans="2:5">
      <c r="B131" s="32"/>
      <c r="C131" s="40"/>
      <c r="D131" s="27"/>
      <c r="E131" s="36"/>
    </row>
    <row r="132" spans="2:5">
      <c r="B132" s="32"/>
      <c r="C132" s="40"/>
      <c r="D132" s="27"/>
      <c r="E132" s="36"/>
    </row>
    <row r="133" spans="2:5">
      <c r="B133" s="32"/>
      <c r="C133" s="40"/>
      <c r="D133" s="27"/>
      <c r="E133" s="36"/>
    </row>
    <row r="134" spans="2:5">
      <c r="B134" s="32"/>
      <c r="C134" s="40"/>
      <c r="D134" s="27"/>
      <c r="E134" s="36"/>
    </row>
    <row r="135" spans="2:5">
      <c r="B135" s="32"/>
      <c r="C135" s="40"/>
      <c r="D135" s="27"/>
      <c r="E135" s="36"/>
    </row>
    <row r="136" spans="2:5">
      <c r="B136" s="32"/>
      <c r="C136" s="40"/>
      <c r="D136" s="27"/>
      <c r="E136" s="36"/>
    </row>
    <row r="137" spans="2:5">
      <c r="B137" s="32"/>
      <c r="C137" s="40"/>
      <c r="D137" s="27"/>
      <c r="E137" s="36"/>
    </row>
    <row r="138" spans="2:5">
      <c r="B138" s="32"/>
      <c r="C138" s="40"/>
      <c r="D138" s="27"/>
      <c r="E138" s="36"/>
    </row>
    <row r="139" spans="2:5">
      <c r="B139" s="32"/>
      <c r="C139" s="40"/>
      <c r="D139" s="27"/>
      <c r="E139" s="36"/>
    </row>
    <row r="140" spans="2:5">
      <c r="B140" s="32"/>
      <c r="C140" s="40"/>
      <c r="D140" s="27"/>
      <c r="E140" s="36"/>
    </row>
    <row r="141" spans="2:5">
      <c r="B141" s="32"/>
      <c r="C141" s="40"/>
      <c r="D141" s="27"/>
      <c r="E141" s="36"/>
    </row>
    <row r="142" spans="2:5">
      <c r="B142" s="32"/>
      <c r="C142" s="40"/>
      <c r="D142" s="27"/>
      <c r="E142" s="36"/>
    </row>
    <row r="143" spans="2:5">
      <c r="B143" s="32"/>
      <c r="C143" s="40"/>
      <c r="D143" s="27"/>
      <c r="E143" s="36"/>
    </row>
    <row r="144" spans="2:5">
      <c r="B144" s="32"/>
      <c r="C144" s="40"/>
      <c r="D144" s="27"/>
      <c r="E144" s="36"/>
    </row>
    <row r="145" spans="2:5">
      <c r="B145" s="32"/>
      <c r="C145" s="40"/>
      <c r="D145" s="27"/>
      <c r="E145" s="36"/>
    </row>
    <row r="146" spans="2:5">
      <c r="B146" s="32"/>
      <c r="C146" s="40"/>
      <c r="D146" s="27"/>
      <c r="E146" s="36"/>
    </row>
    <row r="147" spans="2:5">
      <c r="B147" s="32"/>
      <c r="C147" s="40"/>
      <c r="D147" s="27"/>
      <c r="E147" s="36"/>
    </row>
    <row r="148" spans="2:5">
      <c r="B148" s="32"/>
      <c r="C148" s="40"/>
      <c r="D148" s="27"/>
      <c r="E148" s="36"/>
    </row>
    <row r="149" spans="2:5">
      <c r="B149" s="32"/>
      <c r="C149" s="40"/>
      <c r="D149" s="27"/>
      <c r="E149" s="36"/>
    </row>
    <row r="150" spans="2:5">
      <c r="B150" s="32"/>
      <c r="C150" s="40"/>
      <c r="D150" s="27"/>
      <c r="E150" s="36"/>
    </row>
    <row r="151" spans="2:5">
      <c r="B151" s="32"/>
      <c r="C151" s="40"/>
      <c r="D151" s="27"/>
      <c r="E151" s="36"/>
    </row>
    <row r="152" spans="2:5">
      <c r="B152" s="32"/>
      <c r="C152" s="40"/>
      <c r="D152" s="27"/>
      <c r="E152" s="36"/>
    </row>
    <row r="153" spans="2:5">
      <c r="B153" s="32"/>
      <c r="C153" s="40"/>
      <c r="D153" s="27"/>
      <c r="E153" s="36"/>
    </row>
    <row r="154" spans="2:5">
      <c r="B154" s="32"/>
      <c r="C154" s="40"/>
      <c r="D154" s="27"/>
      <c r="E154" s="36"/>
    </row>
    <row r="155" spans="2:5">
      <c r="B155" s="32"/>
      <c r="C155" s="40"/>
      <c r="D155" s="27"/>
      <c r="E155" s="36"/>
    </row>
    <row r="156" spans="2:5">
      <c r="B156" s="32"/>
      <c r="C156" s="40"/>
      <c r="D156" s="27"/>
      <c r="E156" s="36"/>
    </row>
    <row r="157" spans="2:5">
      <c r="B157" s="32"/>
      <c r="C157" s="40"/>
      <c r="D157" s="27"/>
      <c r="E157" s="36"/>
    </row>
    <row r="158" spans="2:5">
      <c r="B158" s="32"/>
      <c r="C158" s="40"/>
      <c r="D158" s="27"/>
      <c r="E158" s="36"/>
    </row>
    <row r="159" spans="2:5">
      <c r="B159" s="32"/>
      <c r="C159" s="40"/>
      <c r="D159" s="27"/>
      <c r="E159" s="36"/>
    </row>
    <row r="160" spans="2:5">
      <c r="B160" s="32"/>
      <c r="C160" s="40"/>
      <c r="D160" s="27"/>
      <c r="E160" s="36"/>
    </row>
    <row r="161" spans="2:5">
      <c r="B161" s="32"/>
      <c r="C161" s="40"/>
      <c r="D161" s="27"/>
      <c r="E161" s="36"/>
    </row>
    <row r="162" spans="2:5">
      <c r="B162" s="32"/>
      <c r="C162" s="40"/>
      <c r="D162" s="27"/>
      <c r="E162" s="36"/>
    </row>
    <row r="163" spans="2:5">
      <c r="B163" s="32"/>
      <c r="C163" s="40"/>
      <c r="D163" s="27"/>
      <c r="E163" s="36"/>
    </row>
    <row r="164" spans="2:5">
      <c r="B164" s="32"/>
      <c r="C164" s="40"/>
      <c r="D164" s="27"/>
      <c r="E164" s="36"/>
    </row>
    <row r="165" spans="2:5">
      <c r="B165" s="32"/>
      <c r="C165" s="40"/>
      <c r="D165" s="27"/>
      <c r="E165" s="36"/>
    </row>
    <row r="166" spans="2:5">
      <c r="B166" s="32"/>
      <c r="C166" s="40"/>
      <c r="D166" s="27"/>
      <c r="E166" s="36"/>
    </row>
    <row r="167" spans="2:5">
      <c r="B167" s="32"/>
      <c r="C167" s="40"/>
      <c r="D167" s="27"/>
      <c r="E167" s="36"/>
    </row>
    <row r="168" spans="2:5">
      <c r="B168" s="32"/>
      <c r="C168" s="40"/>
      <c r="D168" s="27"/>
      <c r="E168" s="36"/>
    </row>
    <row r="169" spans="2:5">
      <c r="B169" s="32"/>
      <c r="C169" s="40"/>
      <c r="D169" s="27"/>
      <c r="E169" s="36"/>
    </row>
    <row r="170" spans="2:5">
      <c r="B170" s="32"/>
      <c r="C170" s="43"/>
      <c r="D170" s="28"/>
      <c r="E170" s="36"/>
    </row>
    <row r="171" spans="2:5">
      <c r="B171" s="36"/>
      <c r="C171" s="43"/>
      <c r="D171" s="28"/>
      <c r="E171" s="36"/>
    </row>
    <row r="172" spans="2:5">
      <c r="B172" s="36"/>
      <c r="C172" s="43"/>
      <c r="D172" s="28"/>
      <c r="E172" s="36"/>
    </row>
    <row r="173" spans="2:5">
      <c r="B173" s="36"/>
      <c r="C173" s="43"/>
      <c r="D173" s="28"/>
      <c r="E173" s="36"/>
    </row>
    <row r="174" spans="2:5">
      <c r="B174" s="36"/>
      <c r="C174" s="43"/>
      <c r="D174" s="28"/>
      <c r="E174" s="36"/>
    </row>
    <row r="175" spans="2:5">
      <c r="B175" s="36"/>
      <c r="C175" s="43"/>
      <c r="D175" s="28"/>
      <c r="E175" s="36"/>
    </row>
    <row r="176" spans="2:5">
      <c r="B176" s="36"/>
      <c r="C176" s="43"/>
      <c r="D176" s="28"/>
      <c r="E176" s="36"/>
    </row>
    <row r="177" spans="2:5">
      <c r="B177" s="36"/>
      <c r="C177" s="43"/>
      <c r="D177" s="28"/>
      <c r="E177" s="36"/>
    </row>
    <row r="178" spans="2:5">
      <c r="B178" s="36"/>
      <c r="C178" s="43"/>
      <c r="D178" s="28"/>
      <c r="E178" s="36"/>
    </row>
    <row r="179" spans="2:5">
      <c r="B179" s="36"/>
      <c r="C179" s="43"/>
      <c r="D179" s="28"/>
      <c r="E179" s="36"/>
    </row>
    <row r="180" spans="2:5">
      <c r="B180" s="36"/>
      <c r="C180" s="43"/>
      <c r="D180" s="28"/>
      <c r="E180" s="36"/>
    </row>
    <row r="181" spans="2:5">
      <c r="B181" s="36"/>
      <c r="C181" s="43"/>
      <c r="D181" s="28"/>
      <c r="E181" s="36"/>
    </row>
    <row r="182" spans="2:5">
      <c r="B182" s="36"/>
      <c r="C182" s="43"/>
      <c r="D182" s="28"/>
      <c r="E182" s="36"/>
    </row>
    <row r="183" spans="2:5">
      <c r="B183" s="36"/>
      <c r="C183" s="43"/>
      <c r="D183" s="28"/>
      <c r="E183" s="36"/>
    </row>
    <row r="184" spans="2:5">
      <c r="B184" s="36"/>
      <c r="C184" s="43"/>
      <c r="D184" s="28"/>
      <c r="E184" s="36"/>
    </row>
    <row r="185" spans="2:5">
      <c r="B185" s="36"/>
      <c r="C185" s="43"/>
      <c r="D185" s="28"/>
      <c r="E185" s="36"/>
    </row>
    <row r="186" spans="2:5">
      <c r="B186" s="36"/>
      <c r="C186" s="43"/>
      <c r="D186" s="28"/>
      <c r="E186" s="36"/>
    </row>
    <row r="187" spans="2:5">
      <c r="B187" s="36"/>
      <c r="C187" s="43"/>
      <c r="D187" s="28"/>
      <c r="E187" s="36"/>
    </row>
    <row r="188" spans="2:5">
      <c r="B188" s="36"/>
      <c r="C188" s="43"/>
      <c r="D188" s="28"/>
      <c r="E188" s="36"/>
    </row>
    <row r="189" spans="2:5">
      <c r="B189" s="36"/>
      <c r="C189" s="43"/>
      <c r="D189" s="28"/>
      <c r="E189" s="36"/>
    </row>
    <row r="190" spans="2:5">
      <c r="B190" s="36"/>
      <c r="C190" s="43"/>
      <c r="D190" s="28"/>
      <c r="E190" s="36"/>
    </row>
    <row r="191" spans="2:5">
      <c r="B191" s="36"/>
      <c r="C191" s="43"/>
      <c r="D191" s="28"/>
      <c r="E191" s="36"/>
    </row>
    <row r="192" spans="2:5">
      <c r="B192" s="36"/>
      <c r="C192" s="43"/>
      <c r="D192" s="28"/>
      <c r="E192" s="36"/>
    </row>
    <row r="193" spans="2:5">
      <c r="B193" s="36"/>
      <c r="C193" s="43"/>
      <c r="D193" s="28"/>
      <c r="E193" s="36"/>
    </row>
    <row r="194" spans="2:5">
      <c r="B194" s="36"/>
      <c r="C194" s="43"/>
      <c r="D194" s="28"/>
      <c r="E194" s="36"/>
    </row>
    <row r="195" spans="2:5">
      <c r="B195" s="36"/>
      <c r="C195" s="43"/>
      <c r="D195" s="28"/>
      <c r="E195" s="36"/>
    </row>
    <row r="196" spans="2:5">
      <c r="B196" s="36"/>
      <c r="C196" s="43"/>
      <c r="D196" s="28"/>
      <c r="E196" s="36"/>
    </row>
    <row r="197" spans="2:5">
      <c r="B197" s="36"/>
      <c r="C197" s="43"/>
      <c r="D197" s="28"/>
      <c r="E197" s="36"/>
    </row>
    <row r="198" spans="2:5">
      <c r="B198" s="36"/>
      <c r="C198" s="43"/>
      <c r="D198" s="28"/>
      <c r="E198" s="36"/>
    </row>
    <row r="199" spans="2:5">
      <c r="B199" s="36"/>
      <c r="C199" s="43"/>
      <c r="D199" s="28"/>
      <c r="E199" s="36"/>
    </row>
    <row r="200" spans="2:5">
      <c r="B200" s="36"/>
      <c r="C200" s="43"/>
      <c r="D200" s="28"/>
      <c r="E200" s="36"/>
    </row>
    <row r="201" spans="2:5">
      <c r="B201" s="36"/>
      <c r="C201" s="43"/>
      <c r="D201" s="28"/>
      <c r="E201" s="36"/>
    </row>
    <row r="202" spans="2:5">
      <c r="B202" s="36"/>
      <c r="C202" s="43"/>
      <c r="D202" s="28"/>
      <c r="E202" s="36"/>
    </row>
    <row r="203" spans="2:5">
      <c r="B203" s="36"/>
      <c r="C203" s="43"/>
      <c r="D203" s="28"/>
      <c r="E203" s="36"/>
    </row>
    <row r="204" spans="2:5">
      <c r="B204" s="36"/>
      <c r="C204" s="43"/>
      <c r="D204" s="28"/>
      <c r="E204" s="36"/>
    </row>
    <row r="205" spans="2:5">
      <c r="B205" s="36"/>
      <c r="C205" s="43"/>
      <c r="D205" s="28"/>
      <c r="E205" s="36"/>
    </row>
    <row r="206" spans="2:5">
      <c r="B206" s="36"/>
      <c r="C206" s="43"/>
      <c r="D206" s="28"/>
      <c r="E206" s="36"/>
    </row>
    <row r="207" spans="2:5">
      <c r="B207" s="36"/>
      <c r="C207" s="43"/>
      <c r="D207" s="28"/>
      <c r="E207" s="36"/>
    </row>
    <row r="208" spans="2:5">
      <c r="B208" s="36"/>
      <c r="C208" s="43"/>
      <c r="D208" s="28"/>
      <c r="E208" s="36"/>
    </row>
    <row r="209" spans="2:5">
      <c r="B209" s="36"/>
      <c r="C209" s="43"/>
      <c r="D209" s="28"/>
      <c r="E209" s="36"/>
    </row>
    <row r="210" spans="2:5">
      <c r="B210" s="36"/>
      <c r="C210" s="43"/>
      <c r="D210" s="28"/>
      <c r="E210" s="36"/>
    </row>
    <row r="211" spans="2:5">
      <c r="B211" s="36"/>
      <c r="C211" s="43"/>
      <c r="D211" s="28"/>
      <c r="E211" s="36"/>
    </row>
    <row r="212" spans="2:5">
      <c r="B212" s="36"/>
      <c r="C212" s="43"/>
      <c r="D212" s="28"/>
      <c r="E212" s="36"/>
    </row>
    <row r="213" spans="2:5">
      <c r="B213" s="36"/>
      <c r="C213" s="44"/>
      <c r="D213" s="29"/>
      <c r="E213" s="37"/>
    </row>
    <row r="214" spans="2:5">
      <c r="B214" s="37"/>
      <c r="C214" s="44"/>
      <c r="D214" s="29"/>
      <c r="E214" s="37"/>
    </row>
  </sheetData>
  <mergeCells count="6">
    <mergeCell ref="C37:G37"/>
    <mergeCell ref="C38:G38"/>
    <mergeCell ref="B10:G10"/>
    <mergeCell ref="B4:I4"/>
    <mergeCell ref="C34:G34"/>
    <mergeCell ref="C35:G35"/>
  </mergeCells>
  <pageMargins left="0.19685039370078741" right="0.19685039370078741" top="0.31496062992125984" bottom="0.31496062992125984" header="0.31496062992125984" footer="0.31496062992125984"/>
  <pageSetup paperSize="9" scale="69" orientation="portrait" verticalDpi="0" r:id="rId1"/>
  <rowBreaks count="1" manualBreakCount="1">
    <brk id="2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Polo Fiorena</vt:lpstr>
      <vt:lpstr>автомат. выкл.  и щитки</vt:lpstr>
      <vt:lpstr>кабель канал</vt:lpstr>
      <vt:lpstr>'Polo Fiorena'!Область_печати</vt:lpstr>
      <vt:lpstr>'автомат. выкл.  и щитки'!Область_печати</vt:lpstr>
      <vt:lpstr>'кабель канал'!Область_печати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2013-07-03T09:55:47Z</dcterms:modified>
</cp:coreProperties>
</file>